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C:\Users\Andrea Chamorro\Desktop\"/>
    </mc:Choice>
  </mc:AlternateContent>
  <bookViews>
    <workbookView xWindow="0" yWindow="180" windowWidth="19440" windowHeight="9450"/>
  </bookViews>
  <sheets>
    <sheet name="Hoja1" sheetId="1" r:id="rId1"/>
  </sheets>
  <externalReferences>
    <externalReference r:id="rId2"/>
    <externalReference r:id="rId3"/>
  </externalReferences>
  <definedNames>
    <definedName name="_xlnm.Print_Area" localSheetId="0">Hoja1!$A$1:$H$210</definedName>
  </definedNames>
  <calcPr calcId="152511"/>
</workbook>
</file>

<file path=xl/calcChain.xml><?xml version="1.0" encoding="utf-8"?>
<calcChain xmlns="http://schemas.openxmlformats.org/spreadsheetml/2006/main">
  <c r="E162" i="1" l="1"/>
  <c r="D162" i="1"/>
  <c r="E161" i="1"/>
  <c r="G161" i="1" s="1"/>
  <c r="E160" i="1"/>
  <c r="G160" i="1" s="1"/>
  <c r="E159" i="1"/>
  <c r="D159" i="1"/>
  <c r="E158" i="1"/>
  <c r="D158" i="1"/>
  <c r="E157" i="1"/>
  <c r="D157" i="1"/>
  <c r="D163" i="1" l="1"/>
  <c r="E163" i="1"/>
  <c r="G163" i="1" s="1"/>
  <c r="G158" i="1"/>
  <c r="G159" i="1"/>
  <c r="F160" i="1"/>
  <c r="F161" i="1"/>
  <c r="G162" i="1"/>
  <c r="F157" i="1"/>
  <c r="F159" i="1"/>
  <c r="G157" i="1"/>
  <c r="F158" i="1"/>
  <c r="F162" i="1"/>
  <c r="F163" i="1" l="1"/>
  <c r="G152" i="1" l="1"/>
  <c r="F150" i="1"/>
  <c r="E150" i="1"/>
  <c r="F148" i="1"/>
  <c r="E148" i="1"/>
  <c r="F143" i="1"/>
  <c r="E143" i="1"/>
  <c r="F140" i="1"/>
  <c r="E140" i="1"/>
  <c r="F137" i="1"/>
  <c r="E137" i="1"/>
  <c r="G136" i="1"/>
  <c r="F132" i="1"/>
  <c r="E132" i="1"/>
  <c r="G131" i="1"/>
  <c r="G130" i="1"/>
  <c r="G129" i="1"/>
  <c r="G128" i="1"/>
  <c r="G127" i="1"/>
  <c r="G126" i="1"/>
  <c r="G125" i="1"/>
  <c r="G124" i="1"/>
  <c r="G137" i="1" l="1"/>
  <c r="G140" i="1"/>
  <c r="G143" i="1"/>
  <c r="G148" i="1"/>
  <c r="G132" i="1"/>
  <c r="G180" i="1" l="1"/>
  <c r="E180" i="1"/>
  <c r="C180" i="1"/>
</calcChain>
</file>

<file path=xl/sharedStrings.xml><?xml version="1.0" encoding="utf-8"?>
<sst xmlns="http://schemas.openxmlformats.org/spreadsheetml/2006/main" count="412" uniqueCount="339">
  <si>
    <t>1- PRESENTACIÓN</t>
  </si>
  <si>
    <t>Institución:</t>
  </si>
  <si>
    <t>Misión institucional</t>
  </si>
  <si>
    <t>Nro.</t>
  </si>
  <si>
    <t>Dependencia</t>
  </si>
  <si>
    <t>Responsable</t>
  </si>
  <si>
    <t>Cargo que Ocupa</t>
  </si>
  <si>
    <t>3- Plan de Rendición de Cuentas</t>
  </si>
  <si>
    <t>3.1. Resolución de Aprobación y Anexo de Plan de Rendición de Cuentas</t>
  </si>
  <si>
    <t>Evidencia (Enlace del documento)</t>
  </si>
  <si>
    <t>Priorización</t>
  </si>
  <si>
    <t>Tema / Descripción</t>
  </si>
  <si>
    <t>Vinculación POI, PEI, PND, ODS.</t>
  </si>
  <si>
    <t>Justificaciones</t>
  </si>
  <si>
    <t xml:space="preserve">Evidencia </t>
  </si>
  <si>
    <t>1°</t>
  </si>
  <si>
    <t>2°</t>
  </si>
  <si>
    <t>3°</t>
  </si>
  <si>
    <t>4-Gestión Institucional</t>
  </si>
  <si>
    <t>4.1 Nivel de Cumplimiento  de Minimo de Información Disponible - Transparencia Activa Ley 5189 /14</t>
  </si>
  <si>
    <t>Mes</t>
  </si>
  <si>
    <t>Nivel de Cumplimiento (%)</t>
  </si>
  <si>
    <t>Enlace de la SFP</t>
  </si>
  <si>
    <t>Enero</t>
  </si>
  <si>
    <t>Febrero</t>
  </si>
  <si>
    <t>Marzo</t>
  </si>
  <si>
    <t>Abril</t>
  </si>
  <si>
    <t>4.2 Nivel de Cumplimiento  de Minimo de Información Disponible - Transparencia Activa Ley 5282/14</t>
  </si>
  <si>
    <t>Enlace SENAC</t>
  </si>
  <si>
    <t>4.3 Nivel de Cumplimiento de Respuestas a Consultas Ciudadanas - Transparencia Pasiva Ley N° 5282/14</t>
  </si>
  <si>
    <t>Cantidad de Consultas</t>
  </si>
  <si>
    <t>Respondidos</t>
  </si>
  <si>
    <t>No Respondidos</t>
  </si>
  <si>
    <t>Enlace Ministerio de Justicia</t>
  </si>
  <si>
    <t>Mayo</t>
  </si>
  <si>
    <t>Junio</t>
  </si>
  <si>
    <t>4.4 Proyectos y Programas Ejecutados a la fecha del Informe (listado referencial, apoyarse en gráficos ilustrativos)</t>
  </si>
  <si>
    <t>N°</t>
  </si>
  <si>
    <t>Descripción</t>
  </si>
  <si>
    <t>Objetivo</t>
  </si>
  <si>
    <t>Metas</t>
  </si>
  <si>
    <t>Población Beneficiaria</t>
  </si>
  <si>
    <t>Valor de Inversión</t>
  </si>
  <si>
    <t>4.5 Proyectos y Programas no Ejecutados (listado referencial, aporyarse en gráficos ilustrativos)</t>
  </si>
  <si>
    <t>Dificultades (Breve Descripción)</t>
  </si>
  <si>
    <t>Financieras</t>
  </si>
  <si>
    <t>De Gestión</t>
  </si>
  <si>
    <t>Externas</t>
  </si>
  <si>
    <t>Otras</t>
  </si>
  <si>
    <t>4.6 Servicios o Productos Misionales (Depende de la Naturaleza de la Misión Insitucional, puede abarcar un Programa o Proyecto)</t>
  </si>
  <si>
    <t>Evidencia (Informe de Avance de Metas - SPR)</t>
  </si>
  <si>
    <t>4.7 Contrataciones realizadas</t>
  </si>
  <si>
    <t>ID</t>
  </si>
  <si>
    <t>Objeto</t>
  </si>
  <si>
    <t>Valor del Contrato</t>
  </si>
  <si>
    <t>Proveedor Adjudicado</t>
  </si>
  <si>
    <t>Estado (Ejecución - Finiquitado)</t>
  </si>
  <si>
    <t>Enlace DNCP</t>
  </si>
  <si>
    <t>4.8 Ejecución Financiera (Generar gráfica)</t>
  </si>
  <si>
    <t>Rubro</t>
  </si>
  <si>
    <t>Sub-rubros</t>
  </si>
  <si>
    <t>Presupuestado</t>
  </si>
  <si>
    <t>Saldos</t>
  </si>
  <si>
    <t>Evidencia</t>
  </si>
  <si>
    <t>5.2. Aportes y Mejoras resultantes de la Participación Ciudadana</t>
  </si>
  <si>
    <t>Propuesta de Mejora</t>
  </si>
  <si>
    <t>Canal Utilizado</t>
  </si>
  <si>
    <t>Acción o Medida tomada por OEE</t>
  </si>
  <si>
    <t>Observaciones</t>
  </si>
  <si>
    <t>5.3 Gestión de denuncias de corrupción</t>
  </si>
  <si>
    <t xml:space="preserve"> </t>
  </si>
  <si>
    <t>Auditorias Financieras</t>
  </si>
  <si>
    <t>Planes de Mejoramiento elaborados en el Trimestre</t>
  </si>
  <si>
    <t>Informe de referencia</t>
  </si>
  <si>
    <t>Evidencia (Adjuntar Documento)</t>
  </si>
  <si>
    <t>7- Descripción cualitativa de logros alcanzados en el Trimestre (apoyar con gráficos, cuadros dinámicos que describan lo alcanzado)</t>
  </si>
  <si>
    <t>Secretaria d ela Función Pública</t>
  </si>
  <si>
    <t>Ser  una institución rectora de políticas de desarrollo organizacional y gestión transparente de las personas en el sector público, que formula y emite normas técnicas, en beneficio de la ciudadanía.</t>
  </si>
  <si>
    <t>Dirección de Transparencia y Anticorrupción</t>
  </si>
  <si>
    <t>Dirección General de Gabinete</t>
  </si>
  <si>
    <t>Dirección General de Planificación y Monitoreo</t>
  </si>
  <si>
    <t>Dirección General de Administración y Finanzas</t>
  </si>
  <si>
    <t>Dirección General de Tecnología de la Información y Comunicación</t>
  </si>
  <si>
    <t>Dirección General de Comunicación Estratégica</t>
  </si>
  <si>
    <t>Dirección de Auditoría Interna Institucional</t>
  </si>
  <si>
    <t>Dirección de Gestión y Desarrollo de las Personas</t>
  </si>
  <si>
    <t>Dirección General de Asuntos Jurídico</t>
  </si>
  <si>
    <t>Dirección General de Concursos</t>
  </si>
  <si>
    <t>Dirección General del Instituto Nacional de la Administración Pública del Paraguay</t>
  </si>
  <si>
    <t>Dirección General de Asesoramiento Técnico a los OEE</t>
  </si>
  <si>
    <t>Silvia Catherine Nuñez Nuñez</t>
  </si>
  <si>
    <t>Máximo Gabriel Medina Coronel</t>
  </si>
  <si>
    <t>Gloria Beatriz Benítez Jara</t>
  </si>
  <si>
    <t>Andrea Chamorro Orrego</t>
  </si>
  <si>
    <t>Carmen Quiñonez de Rivarola</t>
  </si>
  <si>
    <t>Tania María Almada de Santacruz</t>
  </si>
  <si>
    <t>Rosa María Cáceres Casco</t>
  </si>
  <si>
    <t>Juan Adelfi Aguilera Mancuello</t>
  </si>
  <si>
    <t>Cesar Eduardo Alarcón Pintos</t>
  </si>
  <si>
    <t>Edid Noelia González Bareiro</t>
  </si>
  <si>
    <t>Director / Coordinador CRCC</t>
  </si>
  <si>
    <t>Directora General</t>
  </si>
  <si>
    <t>Director General</t>
  </si>
  <si>
    <t xml:space="preserve">Directora </t>
  </si>
  <si>
    <t>La SFP fue creada por la Ley 1626 "De la Función Pública",  con dependencia directa de la Presidencia de la República.  Dicha ley define a la institución como el organismo central normativo para la función pública y el desarrollo institucional de las entidades estatales. Entre sus principales atribuciones está, formular la política de gestión y desarrollo de las personas que trabajan en el sector público. Para lograr sus objetivos la SFP trabaja con las áreas de Gestión y Desarrollo de las Personas (o Recursos Humanos) u otras equivalentes de los organismos y entidades del Estado.</t>
  </si>
  <si>
    <t>Mejorar la Gestión del talento humano al interior de la Secretaría y proyectar a todo el Sector Público.</t>
  </si>
  <si>
    <t>ODS 5 - 8 - 16</t>
  </si>
  <si>
    <t>ODS 16</t>
  </si>
  <si>
    <t>Promover políticas de Igualdad, equidad  e idoneidad en el acceso y desarrollo de personas en los OEE.</t>
  </si>
  <si>
    <t>Desarrollar una comunicación estratégica para obtener el necesario apoyo político y de la ciudadanía, con miras al logro de los objetivos</t>
  </si>
  <si>
    <t xml:space="preserve"> - Programa de desarrollo de la Carrera del Servicio Civil – SICCA
- Reglamentaciones que Centralizan los llamados de concurso en la SFP
 - Programa de Desarrollo y Fortalecimiento Institucional
 - Obligatoriedad de presentación de informes a la SFP, establecido en el Decreto Reglamentario del PGN.
 - Implementación de estrategias de comunicación, a través de las diferentes plataformas de la SFP.
 - Programas de Formación y Capacitación de Servidoras y Servidores Públicos
 - Asesoría técnica a OEE</t>
  </si>
  <si>
    <t xml:space="preserve"> - Implementación de estrategias de comunicación, a través de las diferentes plataformas comunicacionales de la SFP.</t>
  </si>
  <si>
    <t xml:space="preserve">Monitoreo de la implementación de políticas de gestión y desarrollo de las personas y cumplimiento de disposiciones legales </t>
  </si>
  <si>
    <t xml:space="preserve">Transparencia y disponibilización de la información sobre funcionarios públicos </t>
  </si>
  <si>
    <t xml:space="preserve">Formación y capacitación de los servidores públicos </t>
  </si>
  <si>
    <t xml:space="preserve">Desarrollo de la carrera del servicio civil y del sistema integrado centralizado de la carrera administrativa (SICCA) </t>
  </si>
  <si>
    <t>Coordinar, promover y monitorear el cumplimiento de políticas de igualdad e inclusión en la función pública, impulsadas por la SFP, de conformidad con las normas vigentes; así como de ocuparse de la promoción de las Políticas de Igualdad y No Discriminación en la función pública</t>
  </si>
  <si>
    <t>MATRIZ DE INFORMACIÓN MÍNIMA PARA INFORME PARCIAL DE RENDICIÓN DE CUENTAS AL CIUDADANO</t>
  </si>
  <si>
    <t>La Independencia de Seguros S.A.</t>
  </si>
  <si>
    <t>100% Ejecutado</t>
  </si>
  <si>
    <t>NO APLICA PARA ESTE SEMESTRE</t>
  </si>
  <si>
    <t>Providencias</t>
  </si>
  <si>
    <t>Actas de Denuncias</t>
  </si>
  <si>
    <t>Actas de Recepción de Documentos</t>
  </si>
  <si>
    <t>Dictámenes</t>
  </si>
  <si>
    <t>Asistencia a servidores públicos</t>
  </si>
  <si>
    <t>(Verificación In Situ)</t>
  </si>
  <si>
    <t xml:space="preserve">ENERO </t>
  </si>
  <si>
    <t>-------</t>
  </si>
  <si>
    <t>FEBRERO</t>
  </si>
  <si>
    <t>------</t>
  </si>
  <si>
    <t>MARZO</t>
  </si>
  <si>
    <t xml:space="preserve">TOTALES </t>
  </si>
  <si>
    <t>2 (presencial)</t>
  </si>
  <si>
    <t>DENUNCIAS</t>
  </si>
  <si>
    <t xml:space="preserve">Nivel de cumplimiento </t>
  </si>
  <si>
    <t>https://url2.cl/4WxFa</t>
  </si>
  <si>
    <t>https://url2.cl/lKj9p</t>
  </si>
  <si>
    <t>https://url2.cl/Cys5w</t>
  </si>
  <si>
    <t>SUELDOS</t>
  </si>
  <si>
    <t>GASTOS DE REPRESENTACIÓN</t>
  </si>
  <si>
    <t>AGUINALDO</t>
  </si>
  <si>
    <t>BONIFICACIONES Y GRATIFICACIONES</t>
  </si>
  <si>
    <t>GRATIFICACIONES POR SERVICIOS ESPECIALES</t>
  </si>
  <si>
    <t>JORNALES</t>
  </si>
  <si>
    <t>HONORARIOS PROFESIONALES</t>
  </si>
  <si>
    <t>OTROS GASTOS DEL PERSONAL</t>
  </si>
  <si>
    <t>SERVICIOS BÁSICOS</t>
  </si>
  <si>
    <t>ENERGÍA ELÉCTRICA</t>
  </si>
  <si>
    <t>AGUA</t>
  </si>
  <si>
    <t>TELÉFONOS, TELEFAX Y OTROS SERVICIOS DE TELEC.</t>
  </si>
  <si>
    <t>PASAJES Y VIÁTICOS</t>
  </si>
  <si>
    <t>GASTOS POR SERVICIOS DE ASEO, MANTENIMIENTO Y REPARACIONES</t>
  </si>
  <si>
    <t>MANTENIMIENTO Y REPARACIONES MENORES DE VEHÍCULOS</t>
  </si>
  <si>
    <t>ALQUILERES Y DERECHOS</t>
  </si>
  <si>
    <t>ALQUILER DE EDIFICIOS Y LOCALES</t>
  </si>
  <si>
    <t>ALQUILER DE FOTOCOPIADORAS</t>
  </si>
  <si>
    <t>SERVICIOS TÉCNICOS Y PROFESIONALES</t>
  </si>
  <si>
    <t>SERVICIO SOCIAL</t>
  </si>
  <si>
    <t>SERVICIOS DE SEGURO MÉDICO</t>
  </si>
  <si>
    <t>COMBUSTIBLES Y LUBRICANTES</t>
  </si>
  <si>
    <t>COMBUSTIBLES</t>
  </si>
  <si>
    <t>PAGO DE IMPUESTOS, TASAS, GASTOS JUDICIALES Y OTROS</t>
  </si>
  <si>
    <t xml:space="preserve"> Resultados Logrados</t>
  </si>
  <si>
    <t>www.paraguayconcursa.gov.py</t>
  </si>
  <si>
    <t>NO APLICA</t>
  </si>
  <si>
    <t>TOTAL DE OEE</t>
  </si>
  <si>
    <t xml:space="preserve">Seguimiento de Politicas de transparencia - Ley 5189/2014                                                                                        Monitoreo y medición del grado de cumplimiento de la información publicada por los OEE, conforme a las exigencias establecidas en la Ley 5189/2014.
Disponibilización de la información y el conocimiento sobre el funcionariado público en OEE.
</t>
  </si>
  <si>
    <t xml:space="preserve"> Sistema Integrado Centralizado de la Carrera Administrativa (SICCA). Sistema en línea que permite a las Unidades de Gestión y Desarrollo de las Personas contar con la centralización de la información referente a la aplicación de las Políticas y Gestión de personas de una institución a través de los siguientes subsistemas: Planificación de puestos de trabajo, Selección e ingreso, Movilidad laboral y promoción, Evaluación del desempeño, Capacitación. La DID, con su actual estructura humana, realiza el mantenimiento correctivo del Sistema.</t>
  </si>
  <si>
    <t xml:space="preserve">Sumarios Administrativos
La Ley 1626/2000 “De la Función Pública”, en su Art.96 establece que “Serán atribuciones de la Secretaría de la Función Pública: o) designar los jueces de instrucción para los sumarios administrativos”. Donde la normativa aplicable es la siguiente:
• Decreto N° 360/13 “Por el cual se regula el procedimiento sumarial Administrativo para la investigación y la aplicación de Las sanciones administrativas establecidas en el capítulo XI del régimen disciplinario de la ley N° 1626/00 de la Función pública, y se deroga el decreto N° 17781/2002;
• Resolución SFP N° 235 “Por la cual se aprueba el instructivo para la aplicación del procedimiento sumarial conforme al Decreto N° 360/13 de fecha 20/09/2013”;
• Resolución SFP N° 236 “Que dispone la nueva organización del Registro de Abogados y Abogadas propuestos como Jueces para Sumarios Administrativos – RAJSA”.
</t>
  </si>
  <si>
    <t xml:space="preserve">100% de los expedientes ingresados fueron procesados </t>
  </si>
  <si>
    <t xml:space="preserve">100% de los OEE monitoreados </t>
  </si>
  <si>
    <t xml:space="preserve">Monitoreo de Evaluación de Desempeño  
Los procesos de evaluación de desempeño, aplicados en las instituciones públicas, proporcionan a las áreas de gestión de personas, informaciones valiosas sobre el rendimiento de los funcionarios evaluados (sus Aptitudes, Capacidades, Conocimientos y Actitudes). Dichas informaciones y su correspondiente análisis constituyen parámetros para la toma de decisiones institucionales, elaboración de planes de capacitación, movilidad laboral interna y recontrataciones de funcionarios si fuere necesario.
El monitoreo es un proceso continuo y se viene desarrollando desde el año 2014, a la fecha varias instituciones han comunicado la finalización de sus procesos de evaluación de desempeño, de la Base de Datos sistematizados se obtiene la información, sobre cantidad de funcionarios evaluados, de que grupos ocupacionales constituyen y cual es la vinculación que tienen con la institución
</t>
  </si>
  <si>
    <t xml:space="preserve">283 Organismos y Entidades del Estado  monitoreadas </t>
  </si>
  <si>
    <t xml:space="preserve">20 OEE remitieron resultado de la evaluación del desempeño aplicada </t>
  </si>
  <si>
    <t xml:space="preserve">14% de los OEE remitieron sus evaluaciones del desempeño aplicadas al plantel de funcionarios públicos. </t>
  </si>
  <si>
    <t xml:space="preserve">Qué es la institución </t>
  </si>
  <si>
    <t xml:space="preserve">2-Presentación del CRCC </t>
  </si>
  <si>
    <t>3.2 Plan de Rendición de Cuentas</t>
  </si>
  <si>
    <t>6. Informes de Auditorias Internas y Auditorías Externas en el Trimestre</t>
  </si>
  <si>
    <t>Julio</t>
  </si>
  <si>
    <t>Agosto</t>
  </si>
  <si>
    <t xml:space="preserve">https://www.sfp.gov.py/sfp/seccion/67-situacion-pcd.html </t>
  </si>
  <si>
    <t xml:space="preserve">https://www.sfp.gov.py/sfp/seccion/65-monitoreo-de-la-ley-518914.html </t>
  </si>
  <si>
    <t xml:space="preserve">Anexo </t>
  </si>
  <si>
    <t>https://app.powerbi.com/view?r=eyJrIjoiMmJlYjg1YzgtMmQ3Mi00YzVkLWJkOTQtOTE3ZTZkNzVhYTAzIiwidCI6Ijk2ZDUwYjY5LTE5MGQtNDkxYy1hM2U1LWExYWRlYmMxYTg3NSJ9&amp;pageName=ReportSection267a9df01e64c25cadf6</t>
  </si>
  <si>
    <t xml:space="preserve"> https://informacionpublica.paraguay.gov.py/portal/#!/estadisticas/burbujas </t>
  </si>
  <si>
    <t xml:space="preserve">El Instituto Nacional de la Administración Pública del Paraguay dependiente de la Secretaría de la Función Pública es el organismo técnico, propulsor y ejecutor de la polítoca de capacitación, formación e investigación del sector público, para el perfeccionamiento integral de los servidores públicos que responden a las exigencias de un estado moderno. </t>
  </si>
  <si>
    <t>Garantizar la promoción, el desarrollo y la evaluación de acciones de formación y capacitación tendientes al mejoramiento de las competencias en el servidor público y generar conocimiento sobre el funcionamiento de la Administraciín Pública a la ciudadanía.</t>
  </si>
  <si>
    <t xml:space="preserve">Profesionalización de los servidores públicos.
Generar conocimiento a cerca del funcionamiento de la Administración Pública a la ciudadanía.
</t>
  </si>
  <si>
    <t>ITV S.A.</t>
  </si>
  <si>
    <t>https://www.contrataciones.gov.py/licitaciones/adjudicacion/382769-servicio-inspeccion-tecnica-vehicular-rodados-sfp-1/resumen-adjudicacion.html</t>
  </si>
  <si>
    <t>0% Ejecutado</t>
  </si>
  <si>
    <t>https://www.contrataciones.gov.py/licitaciones/adjudicacion/384028-seguros-varios-sfp-1/resumen-adjudicacion.html</t>
  </si>
  <si>
    <t>MANTENIMIENTO Y REPARACIONES MENORES DE EDIFICIOS Y LOCALES</t>
  </si>
  <si>
    <t xml:space="preserve">Ejecutado </t>
  </si>
  <si>
    <t>Nro. de Informe</t>
  </si>
  <si>
    <t>Evidencia (Enlace Ley 5282/14)</t>
  </si>
  <si>
    <t xml:space="preserve">Informe Final elevado a la MAI y remitido a la AGPE a través del sistema SIAGPE. </t>
  </si>
  <si>
    <t>Auditorias de Gestión</t>
  </si>
  <si>
    <t>Auditorías Externas</t>
  </si>
  <si>
    <t>Otros tipos de Auditoria</t>
  </si>
  <si>
    <t>Concursabilidad como sistema único de ingreso y promoción en el sector público</t>
  </si>
  <si>
    <t xml:space="preserve">Igualdad, equidad e idoneidad en el acceso </t>
  </si>
  <si>
    <t xml:space="preserve"> 100% de los expedientes procesados </t>
  </si>
  <si>
    <t xml:space="preserve">Documentos generados </t>
  </si>
  <si>
    <t xml:space="preserve">Gestión de dictámenes jurídicos: Formular pareceres jurídicos sobre consultas recepcionadas y solicitadas al área de manera objetiva y transparente.  Emitir dictámenes vinculantes sobre pedidos de permiso con goce de sueldo para usufructuar becas en el exterior.
Gestión de homologación de Reglamentos Internos: Otorgar validez jurídica a los reglamentos internos de las distintas instituciones que lo solicitan, de conformidad al Art. 96 de la Ley Nº 1626/2000 “De la Función Pública”. 
Gestión de producción normativa: Crear, controlar normas jurídicas que se aplicarán en los diferentes OEE de acuerdo a las normativas vigentes, además de crear los instructivos y manuales de las políticas de Gestión de Personas.
</t>
  </si>
  <si>
    <t>100% de solicitudes de usuarios procesados</t>
  </si>
  <si>
    <t xml:space="preserve">Utilización de al menos un módulo del SICCA por parte de las 421 Organismos y Entidades del Estado (OEE) </t>
  </si>
  <si>
    <t xml:space="preserve">Nathalie Leticia Delorme Delmas </t>
  </si>
  <si>
    <t xml:space="preserve">Cursos de Nivelación 
Programas orientados a actualizar o desarrollar competencias laborales, relacionadas a los puestos que ocupan los participantes
</t>
  </si>
  <si>
    <t>Coordinar y supervisar la gestión operacional del despacho de la Máxima Autoridad Institucional, establecer y mantener relaciones con entidades nacionales e internacionales, gubernamentales y no gubernamentales, impulsar alianzas, coordinar y articular proyectos para el fortalecimiento de la SFP, como también promover la transparencia en la gestión. Supervisar la estrategia de cooperación direccionadas a la obtención de recursos técnicos, financieros y el desarrollo de actividades conducentes al fortalecimiento de la Secretaría de la Función Pública.</t>
  </si>
  <si>
    <t>Generar conjuntamente con la Dirección de Cooperación y Proyectos, acuerdos con organismos nacionales e internacionales orientados al logro de cooperaciones técnicas y financieras 2. Coordinar las gestiones de la MAI, el proceso de seguimiento de temas específicos a cargo de las demás Direcciones Generales, y que fueran solicitadas por la MAI</t>
  </si>
  <si>
    <t>Cantidad de reuniones gestionadas y ejecutadas con cooperantes 2. Porcentaje de cumplimiento de avances sobre Proyectos y Programas ejecutados por Organismos Internacionales y otras fuentes 3. Cantidad de actividades desarrolladas</t>
  </si>
  <si>
    <t>Septiembre</t>
  </si>
  <si>
    <t>Octubre</t>
  </si>
  <si>
    <t>Noviembre</t>
  </si>
  <si>
    <t>Se realizaron un total de tres (3) procesos de monitoreo del grado de cumplimiento de la Ley 5189/2014 a 421 Organismos y Entidades del Estado (OEE), durante el tercer trimestre, que sumado a los dos anteriores estamos culminando 13 procesos, incluido el correspondiente al artículo 7° de la referida ley (resumen anual de asignaciones al funcionariado público)</t>
  </si>
  <si>
    <t>100% de los solicitantes</t>
  </si>
  <si>
    <t>Se gestionaron la totalidad de solicitud de aranceles preferenciales en el marco de los convenios firmados entre la SFP con las Universidades Privadas del País https://url2.cl/TVDFU</t>
  </si>
  <si>
    <r>
      <t xml:space="preserve">https://url2.cl/s7BFh
</t>
    </r>
    <r>
      <rPr>
        <b/>
        <sz val="11"/>
        <color theme="1"/>
        <rFont val="Calibri"/>
        <family val="2"/>
        <scheme val="minor"/>
      </rPr>
      <t>Resoluciones sobre Aranceles preferenciales</t>
    </r>
    <r>
      <rPr>
        <sz val="11"/>
        <color theme="1"/>
        <rFont val="Calibri"/>
        <family val="2"/>
        <scheme val="minor"/>
      </rPr>
      <t xml:space="preserve">
• Resolución SFP Nº 55/2020 (Febrero)
• Resolución SFP Nº 130/2020 (Marzo)
• Resolución SFP Nº 167/2020 (Marzo)
• Resolución SFP Nº 190/2020 (Mayo)
• Resolución SFP Nº 302/2020 (Julio)
• Resolución SFP Nº 373//2020 (Agosto)
• Resolución SFP Nº 396/2020 (Setiembre)
• Resolución SFP Nº 423/2020 (Octubre)
https://www.sfp.gov.py/sfp/noticia/14969-la-sfp-presento-informe-de-831-dias-de-gestion-.html#.X_WdWdgzaM9
</t>
    </r>
  </si>
  <si>
    <t>Primas Y Gastos De Seguros</t>
  </si>
  <si>
    <t>Servicios De Comunicaciones</t>
  </si>
  <si>
    <t xml:space="preserve">Excepción a la doble remuneración 
Todos los funcionarios públicos se encuentran sujetos a lo establecido en el Artículo 105 de la Constitución establece que “Ninguna persona podrá percibir como funcionario o empleado público, más de un sueldo o remuneración simultáneamente, con excepción de los que provengan del ejercicio de la docencia”, es decir, prohíbe que la percepción de más de una remuneración simultánea, con excepción de los que provengan del ejercicio de la docencia.
Esta prohibición es estricta y se fundamenta en la necesidad de prevenir la corrupción y proteger el empleo público.
La contravención constitucional se encuentra reglamentada Ley Nº 700/96, y los arts. 61 y 62 de la Ley Nº 1.626/00 “De la Función Pública”
Con respecto al denominado personal de blanco (médicos/as, enfermeras/os y otros técnicos de salud), los mismos se rigen por una normativa particular, ya que si bien están comprendidos dentro de la prohibición general del Art. 105 de la Constitución Nacional, son exceptuados de la aplicación de dicha prohibición mediante exclusiones específicas contenidas en las leyes de presupuesto y los decretos reglamentarios de cada ejercicio fiscal.
</t>
  </si>
  <si>
    <t xml:space="preserve">https://www.sfp.gov.py/sfp/noticia/14797-4715-funcionarios-del-pais-seran-beneficiados-con-los-cursos-gratuitos-ofrecidos-por-la-sfpinapp.html#.X3y7h2gzaM8
https://www.sfp.gov.py/sfp/articulo/14821-el-curso-de-actualizacion-en-gestion-publica-cuenta-con-4263-participantes-.html
https://www.sfp.gov.py/sfp/articulo/14809-exitoso-foro-sobre-descentralizacion-y-desarrollo-local-.html
https://www.sfp.gov.py/sfp/noticia/14835-foro-sobre-participacion-de-las-mujeres-en-los-gobiernos-locales-conto-con-representacion-de-todo-el-pais.html#.X3y8w1LiuM9
https://www.ministeriodejusticia.gov.py/noticias/mas-de-1000-personas-inician-capacitacion-sobre-acceso-la-informacion-publica
https://www.sfp.gov.py/sfp/noticia/14969-la-sfp-presento-informe-de-831-dias-de-gestion-.html#.X_R409gzaM8
Resoluciones SFP N° 302, 373 y 396/2020
Resoluciones sobre Aranceles preferenciales
• Resolución SFP Nº 55/2020 (Febrero)
• Resolución SFP Nº 130/2020 (Marzo)
• Resolución SFP Nº 167/2020 (Marzo)
• Resolución SFP Nº 190/2020 (Mayo)
• Resolución SFP Nº 302/2020 (Julio)
• Resolución SFP Nº 373//2020 (Agosto)
• Resolución SFP Nº 396/2020 (Setiembre)
• Resolución SFP Nº 423/2020 (Octubre)
</t>
  </si>
  <si>
    <t xml:space="preserve"> - Programa de desarrollo de la Carrera del Servicio Civil – SICCA
- Reglamentaciones que Centralizan los llamados de concurso en la SFP
 - Programa de Desarrollo y Fortalecimiento Institucional
 - Obligatoriedad de presentación de informes a la SFP, establecido en el Decreto Reglamentario del PGN.
 - Implementación de estrategias de comunicación, a través de las diferentes plataformas de la SFP.
 - Programas de Formación y Capacitación de Servidoras y Servidores Públicos
 - Asesoría técnica a OEE                                                                                                                     - Aprobación del Plan Estrategico Institucional 2020-2024
- Definición y Aprobación del II Plan de Igualdad, Inclusión y No Discriminación 2020 - 2024.
- Adopción por parte de la SFP, del II  Plan de Igualdad, Inclusión y No Discriminación 2020 - 2024.</t>
  </si>
  <si>
    <t xml:space="preserve">NO SE APLICA  </t>
  </si>
  <si>
    <t xml:space="preserve">NO SE APLICA </t>
  </si>
  <si>
    <t>Periodo del informe: enero a marzo 2021</t>
  </si>
  <si>
    <t xml:space="preserve">Resumen  </t>
  </si>
  <si>
    <t>https://www.sfp.gov.py/sfp/seccion/65-monitoreo-de-la-ley-518914.html</t>
  </si>
  <si>
    <t xml:space="preserve">43 Sumarios Sorteados </t>
  </si>
  <si>
    <t xml:space="preserve">97 Expedientes para análisis técnico jurídico presentados por los OEE </t>
  </si>
  <si>
    <t xml:space="preserve"> SIN EVALUACIÓN DE LA SENAC</t>
  </si>
  <si>
    <t xml:space="preserve"> https://www.sfp.gov.py/sfp/pagina/144-informacion-minima-52822014.html</t>
  </si>
  <si>
    <r>
      <t>Informe sobre el Grado de cumplimiento de la Ley 5189/2014 por parte de los OEE, - % de instituciones que cumplen 100 % con la Ley 5.189/201</t>
    </r>
    <r>
      <rPr>
        <sz val="9"/>
        <rFont val="Times New Roman"/>
        <family val="1"/>
      </rPr>
      <t>4</t>
    </r>
    <r>
      <rPr>
        <b/>
        <sz val="11"/>
        <rFont val="Times New Roman"/>
        <family val="1"/>
      </rPr>
      <t>*</t>
    </r>
    <r>
      <rPr>
        <sz val="9"/>
        <rFont val="Times New Roman"/>
        <family val="1"/>
      </rPr>
      <t>,</t>
    </r>
    <r>
      <rPr>
        <sz val="9"/>
        <color theme="1"/>
        <rFont val="Times New Roman"/>
        <family val="1"/>
      </rPr>
      <t xml:space="preserve"> respecto a:
- Noviembre/2021: 30,9%
- Diciembre/2021: 28,7 %
- Resumen Anual de Asignaciones del 2020: 45,1%
- Enero 2021: 31,3%
- Grado de cumplimiento de la Ley 5189/2014 por parte de la SFP, en los meses de noviembre, diciembre/2020 y enero/2021 y el resumen anual de asignaciones fue del: 100 %</t>
    </r>
    <r>
      <rPr>
        <sz val="9"/>
        <rFont val="Times New Roman"/>
        <family val="1"/>
      </rPr>
      <t xml:space="preserve">.
</t>
    </r>
    <r>
      <rPr>
        <b/>
        <sz val="11"/>
        <rFont val="Times New Roman"/>
        <family val="1"/>
      </rPr>
      <t xml:space="preserve">* </t>
    </r>
    <r>
      <rPr>
        <sz val="11"/>
        <rFont val="Times New Roman"/>
        <family val="1"/>
      </rPr>
      <t>Corresponde señalar que el proceso de verificación se desarrolla, conforme lo establece el artículo 6° de la Ley 5189, a partir del decimoquinto día hábil, del mes inmediatamente posterior.</t>
    </r>
  </si>
  <si>
    <t xml:space="preserve">
565 Servidores públicos /familiares de servidores públicos  beneficiados con Aranceles Preferenciales.</t>
  </si>
  <si>
    <t xml:space="preserve">https://www.sfp.gov.py/inapp/?p=2019
Resoluciones sobre Aranceles preferenciales
• Resolución SFP Nº 46/2021 (Febrero)
• Resolución SFP Nº 64/2021 (Febrero)
• Resolución SFP Nº 119/2020 (Marzo)
</t>
  </si>
  <si>
    <t>El Instituto Nacional de la Administración Pública del Paraguay se encuentra en etapa de elaboración y ajustes del cronograma académico  para el periodo 2021.</t>
  </si>
  <si>
    <t>Servidores públicos y familiares de servidores públicos.</t>
  </si>
  <si>
    <t>Auditoría de Ejecución Presupuestaria- Rendición de Cuentas Enero 2020</t>
  </si>
  <si>
    <t>-          \\fileserver2\Publico\DGCE\DAII\Informes Auditoria 2021</t>
  </si>
  <si>
    <r>
      <rPr>
        <sz val="7"/>
        <color theme="1"/>
        <rFont val="Times New Roman"/>
        <family val="1"/>
      </rPr>
      <t xml:space="preserve"> </t>
    </r>
    <r>
      <rPr>
        <sz val="11"/>
        <color theme="1"/>
        <rFont val="Calibri"/>
        <family val="2"/>
        <scheme val="minor"/>
      </rPr>
      <t>Auditoría a los Estados Financieros Institucionales Ejercicio 2020.</t>
    </r>
  </si>
  <si>
    <t xml:space="preserve"> Dictamen de Auditoría a los Estados Financieros Ejercicio 2020.</t>
  </si>
  <si>
    <t xml:space="preserve"> Evaluación de Auditoría del Grado de Implementación del MECIP </t>
  </si>
  <si>
    <t>Informe de Evaluación del Sistema de Control Interno- Mátriz de Evaluación, remitido a la AGPE y CGR</t>
  </si>
  <si>
    <t>Evaluación Cumplimiento Art. 41 de la Ley 2051/03, de Contrataciones Públicas (Resolución AGPE 84/19), correspondiente al Segundo Semestre 2020</t>
  </si>
  <si>
    <t>Informe de Evaluación remitido a la AGPE a través del sistema SIAGPE</t>
  </si>
  <si>
    <t>Seguimiento a los Planes de Mejoramiento</t>
  </si>
  <si>
    <t>l Informe de Avance Plan de Mejoramiento al Cuarto Trimestre 2020, remitido a la MAI y a la AGPE a través del sistema SIAGPE</t>
  </si>
  <si>
    <t xml:space="preserve">Dictámenes Jurídicos referentes a solicitud de Modificación, Ampliación de Anexos de Personal – Procesos Remunerativos
Como ente rector, la SFP, a través de la Dirección General de Asuntos Jurídicos realiza el análisis de las solicitudes presentadas por los Organismos y Entidades del Estado en cuando a la Modificación, Reprogramación y Ampliación Presupuestaria, Habilitación en el SINARH y Transferencias de Créditos que impactan en el Anexo de Personal, 02 de enero de 2021 al 31 de marzo de 2021, procesándose un total de 8 (ocho) expedientes analizados con providencias y dictámenes.
</t>
  </si>
  <si>
    <t>providencias= 2   dictamenes=6</t>
  </si>
  <si>
    <t>381 personas excepcionadas</t>
  </si>
  <si>
    <t>1.172 usuarios habilitados en el SICCA -(operadores OEE)</t>
  </si>
  <si>
    <t xml:space="preserve"> 121.197  usuarios registrados en el Portal Único del Empleo Público (PUEP) Paraguay Concursa, 54.998 Masculinos y 66.199 Femenino. </t>
  </si>
  <si>
    <t xml:space="preserve">Mas de 23 millones de visitas recibidas en el Portal a hoy dia.
*Desde su lanzamiento hasta la fecha. Según último informe de gestión DGTIC remitido en Diciembre/2020.
</t>
  </si>
  <si>
    <t>https://www.contrataciones.gov.py/licitaciones/adjudicacion/387458-seguro-vehiculo-sfp-1/resumen-adjudicacion.html</t>
  </si>
  <si>
    <t>PAC en estado publicado</t>
  </si>
  <si>
    <t>https://www.contrataciones.gov.py/licitaciones/planificacion/393562-servicio-mantenimiento-reparacion-aire-acondicionado-edfiicios-sfp-1.html</t>
  </si>
  <si>
    <t>https://www.contrataciones.gov.py/licitaciones/planificacion/393557-servicio-mantenimiento-reparacion-rodados-1.html</t>
  </si>
  <si>
    <t>Servicios Bancarios</t>
  </si>
  <si>
    <t>Servicios Técnicos y Profesionales Varios</t>
  </si>
  <si>
    <t>Periodo: 1 de enero al 31 de marzo de 2021</t>
  </si>
  <si>
    <t xml:space="preserve">Como alianzas estratégicas y cooperación interinstitucional la SFP  firmó convenio con el MUVH, asi tambien se encuentra en etapa de elaboración y analisis  convenios y adendas con  otras entidades para el fortalecimiento del servicio civil y la
profesionalización del funcionariado público para el periodo 2021.
</t>
  </si>
  <si>
    <t xml:space="preserve">https://www.sfp.gov.py/sfp/archivos/documentos/convenio%20MUVH_4of8irr3.pdf </t>
  </si>
  <si>
    <t>Total de denuncias ingresadas : 9</t>
  </si>
  <si>
    <t>1 (presencial)</t>
  </si>
  <si>
    <t>Evidencias</t>
  </si>
  <si>
    <t>https://www.paraguayconcursa.gov.py/sicca/Portal.seam?logic=and&amp;cid=3913906</t>
  </si>
  <si>
    <t>https://www.sfp.gov.py/sfp/articulo/15155-informe-sobre-inclusion-laboral-de-personas-con-discapacidad-en-el-sector-publico-a-febrero-de-2021.html.</t>
  </si>
  <si>
    <t xml:space="preserve">428OEE    </t>
  </si>
  <si>
    <t>No aplica</t>
  </si>
  <si>
    <t xml:space="preserve">421 OEE  y ciudadanía </t>
  </si>
  <si>
    <t>Tipo: 2 Programa de Acción
Programa: 2 Servicios Sociales de Calidad
Sub Programa: 7 Servicio Civil y Carrera Administrativa</t>
  </si>
  <si>
    <t xml:space="preserve">Niveles </t>
  </si>
  <si>
    <t xml:space="preserve">Presupuesto Vigente </t>
  </si>
  <si>
    <t xml:space="preserve">Saldo </t>
  </si>
  <si>
    <t xml:space="preserve">% de Ejecución </t>
  </si>
  <si>
    <t xml:space="preserve">% del Presupuesto </t>
  </si>
  <si>
    <t xml:space="preserve">Servicios Personales </t>
  </si>
  <si>
    <t xml:space="preserve">Servicios no Personales </t>
  </si>
  <si>
    <t xml:space="preserve">Bienes de Consumo e Insumos </t>
  </si>
  <si>
    <t>Inversion Fisica</t>
  </si>
  <si>
    <t>Transferencias</t>
  </si>
  <si>
    <t xml:space="preserve">Otros Gastos </t>
  </si>
  <si>
    <t xml:space="preserve">TOTAL </t>
  </si>
  <si>
    <t xml:space="preserve">Director </t>
  </si>
  <si>
    <r>
      <t xml:space="preserve">Ejecucion Presupuestaria al 31 de marzo de 2021
</t>
    </r>
    <r>
      <rPr>
        <b/>
        <sz val="11"/>
        <color theme="1"/>
        <rFont val="Times New Roman"/>
        <family val="1"/>
      </rPr>
      <t>(en miles de guaraníes)</t>
    </r>
  </si>
  <si>
    <t>No aplica para el trimestre</t>
  </si>
  <si>
    <t>No se encontraron sugerencias de mejoramiento en el trimestre</t>
  </si>
  <si>
    <r>
      <t xml:space="preserve">Excepción al concurso de méritos 
Conforme al procedimiento establecido para la presentación de pedidos de excepción al concurso de méritos para la contratación temporal de personas para ocupar cargos tipificados como de confianza en los Organismos y Entidades del Estado en cumplimiento al Decreto de Poder Ejecutivo N° 4780, “POR EL CUAL SE REGLAMENTA LA LEY N° 6672 DEL 7 DE ENERO DE 2021, QUE APRUEBA EL PRESUPUESTO GENERAL DE LA NACIÓN PARA EL EJERCICIO FISCAL 2020”. </t>
    </r>
    <r>
      <rPr>
        <sz val="14"/>
        <rFont val="Times New Roman"/>
        <family val="1"/>
      </rPr>
      <t>a fin de su inclusión en el SINARH, se registran y se procesaron un total de 54 (cincuneta y cuatro) personas, referente a excepciones ingresados desde el 02 de enero de 2021 al 31 de marzo de 2021.</t>
    </r>
    <r>
      <rPr>
        <sz val="14"/>
        <color rgb="FFFF0000"/>
        <rFont val="Times New Roman"/>
        <family val="1"/>
      </rPr>
      <t xml:space="preserve">
</t>
    </r>
  </si>
  <si>
    <r>
      <rPr>
        <sz val="7"/>
        <color rgb="FF000000"/>
        <rFont val="Times New Roman"/>
        <family val="1"/>
      </rPr>
      <t xml:space="preserve"> </t>
    </r>
    <r>
      <rPr>
        <sz val="9"/>
        <color theme="1"/>
        <rFont val="Times New Roman"/>
        <family val="1"/>
      </rPr>
      <t>28 instituciones que cumplen con el 5% de PCD en sus nóminas.                      - 17 instituciones que cuentan con planes de inclusión aprobados por la SFP</t>
    </r>
  </si>
  <si>
    <r>
      <t>-</t>
    </r>
    <r>
      <rPr>
        <sz val="7"/>
        <color theme="1"/>
        <rFont val="Times New Roman"/>
        <family val="1"/>
      </rPr>
      <t xml:space="preserve">          </t>
    </r>
    <r>
      <rPr>
        <sz val="11"/>
        <color theme="1"/>
        <rFont val="Times New Roman"/>
        <family val="1"/>
      </rPr>
      <t>100% de procesos de selección por Concurso de OEE que se rigen por la Ley 1626/00 y no se encuentran con excepciones legalmente permitidas.</t>
    </r>
  </si>
  <si>
    <r>
      <t>Se coordinaron las reuniones y audiencias con Máximas Autoridades de los Organismos y Entidades del Estado, representantes sindicales, gremios y asociaciones de funcionarios públicos; así como también autoridades de universidades e institutos de educación superior entre otros. De enero a marzo  2021 se contabiliza</t>
    </r>
    <r>
      <rPr>
        <sz val="11"/>
        <color rgb="FFFF0000"/>
        <rFont val="Times New Roman"/>
        <family val="1"/>
      </rPr>
      <t xml:space="preserve"> </t>
    </r>
    <r>
      <rPr>
        <sz val="11"/>
        <color theme="1"/>
        <rFont val="Times New Roman"/>
        <family val="1"/>
      </rPr>
      <t>111 personas atendidas en audiencias y reuniones de la Máxima Autoridad de la SFP acompañada de  plantel directivo como política de puertas abiertas.</t>
    </r>
  </si>
  <si>
    <t>Grado de Cumplimiento</t>
  </si>
  <si>
    <t>Cantidad de OEE con datos de PcD</t>
  </si>
  <si>
    <t>% de Cumplimiento</t>
  </si>
  <si>
    <t>Cuentan con al menos el 5 % de PcD en sus nóminas</t>
  </si>
  <si>
    <t>Cuentan con menos del 5 % de PcD en sus nóminas</t>
  </si>
  <si>
    <t>No cuentan con PcD en sus nóminas</t>
  </si>
  <si>
    <t>No reportan altas y bajas a la SFP, conforme al artículo 106 del Anexo A del Decreto 4780/21</t>
  </si>
  <si>
    <t>FUNCIONARIOS CON DISCAPACIDAD (FcD) EN LOS ORGANISMOS Y ENTIDADES DEL ESTADO (OEE)POR SEXO Y TIPO DE VÍNCULO  Conforme lo que establece la Ley 2479 y su modificatoria Ley 3585 Correspondiente al mes de Febrero de 2021</t>
  </si>
  <si>
    <t xml:space="preserve"> Total                                      422</t>
  </si>
  <si>
    <t>MONITOREO DEL GRADO DE CUMPLIMIENTO DE LA LEY 5189/2014 Correspondiente al mes de Enero de 2021 (Vencimiento 19 de febrero de 2021)</t>
  </si>
  <si>
    <t>GRADO DE CUMPLIMIENTO</t>
  </si>
  <si>
    <t xml:space="preserve">% de OEE respecto al Total Monitoreado </t>
  </si>
  <si>
    <t>100 % DE CUMPLIMIENTO</t>
  </si>
  <si>
    <t>CUMPLIMIENTO INTERMEDIO</t>
  </si>
  <si>
    <t>NO CUMPLEN</t>
  </si>
  <si>
    <t>NUEVOS OEE, aún sin verificación</t>
  </si>
  <si>
    <t>TOTAL</t>
  </si>
  <si>
    <r>
      <t>*</t>
    </r>
    <r>
      <rPr>
        <sz val="11"/>
        <color rgb="FF000000"/>
        <rFont val="Times New Roman"/>
        <family val="1"/>
      </rPr>
      <t>7</t>
    </r>
  </si>
  <si>
    <r>
      <rPr>
        <b/>
        <sz val="11"/>
        <rFont val="Times New Roman"/>
        <family val="1"/>
      </rPr>
      <t xml:space="preserve">* Consideraciones particulares </t>
    </r>
    <r>
      <rPr>
        <b/>
        <sz val="11"/>
        <color rgb="FFFF0000"/>
        <rFont val="Times New Roman"/>
        <family val="1"/>
      </rPr>
      <t xml:space="preserve">
</t>
    </r>
    <r>
      <rPr>
        <b/>
        <sz val="11"/>
        <color theme="1"/>
        <rFont val="Times New Roman"/>
        <family val="1"/>
      </rPr>
      <t xml:space="preserve">- </t>
    </r>
    <r>
      <rPr>
        <sz val="11"/>
        <color theme="1"/>
        <rFont val="Times New Roman"/>
        <family val="1"/>
      </rPr>
      <t xml:space="preserve">Son contabilizadas en el Resumen, no así en el listado general, las Facultades dependientes de la Universidad Nacional del Este (en virtud a la Resolución del Rectorado de la UNE N°  1020/2016 sus Decanos son responsables del cumplimiento de la Ley 5189/2014). 
- A partir del ejercicio 2021 se incluyen a siete Organismos recientemente credos, sin embargo no se registran datos sobre autoridades electas o designadas, tampoco transferencias desde el Tesoro General (MH), y en el informe se registran como "Nuevos OEE, aún sin verificación".  
</t>
    </r>
  </si>
  <si>
    <t>Reglamentos de Evaluacion de Desempeño</t>
  </si>
  <si>
    <t xml:space="preserve"> Reglamentos aprobados </t>
  </si>
  <si>
    <t>en proceso de analisis</t>
  </si>
  <si>
    <t xml:space="preserve">Obs. El numero se debe a que nos encontramos en etapa de modificacion de la Herramienta. </t>
  </si>
  <si>
    <t>Informe Técnico sobre Estructuras Organicas</t>
  </si>
  <si>
    <t>Monitoreo de la implementación de políticas de gestión y desarrollo de las personas y cumplimiento de disposiciones legales</t>
  </si>
  <si>
    <t>cantidad de estructuras analizadas</t>
  </si>
  <si>
    <t>Asistencias Técnicas sobre Politicas de Gestion y desarrollo de Personas a OEE</t>
  </si>
  <si>
    <t>100% de solicitudes de asistencia</t>
  </si>
  <si>
    <t>4 Asistencias tecnicas realizadas</t>
  </si>
  <si>
    <t>100% de Asistencia realizadas</t>
  </si>
  <si>
    <t>Aplicación de Protocolos sobre medidas  Sanitarias a fin mitigar la propagacion del COVID_19</t>
  </si>
  <si>
    <t>33 OEE informaron de la aplicación del protocolo</t>
  </si>
  <si>
    <t>12% OEE informaron de la aplicación del protocolo</t>
  </si>
  <si>
    <t>OEE, funcionarias y funcionarios, ciudadanía en general.</t>
  </si>
  <si>
    <t xml:space="preserve"> Desde el año 2015, el en Portal Único de Empleo Público (PUEP) Paraguay Concursa, se encuentran registrados todos los procesos de selección llevados a cabo por los OEE que se rigen por la Ley 1626/00. 
En lo que compete al primer    trimestre del año 2021, se encuentran ejecutados un total de 87 concursos entre los iniciados a finales del 2020 e inicios 2021.    
En el primer trimestre del presente ejercicio han iniciado 38 concursos.
- Los 38 concursos del primer trimestre de 2021 corresponden a 7 OEE. 
- 100% de procesos de selección por Concurso de OEE que se rigen por la Ley 1626/00 y no se encuentran con excepciones legalmente permitidas. 
- 100% de procesos registrados en el PUEP Paraguay Concursa monitoreados y acompañados para la expedición de la Certificación del Debido Proceso</t>
  </si>
  <si>
    <t>Control Normativo en la gestión pública</t>
  </si>
  <si>
    <t>Es la ejecución de la formación en programas de grado y postgrados de los servidores públicos a través de convenios entre la SFP y las universidades privadas; en la que se establecen “Aranceles Preferenciales” para los beneficiados</t>
  </si>
  <si>
    <t>Cantidad de OEE por Grado de Cumplimiento</t>
  </si>
  <si>
    <t xml:space="preserve">La Secretaría de la Función Pública es el órgano central normativo para todo lo relacionado con la función pública y el desarrollo institucional de los Organismos y Entidades del Estado. Los convenios de cooperación suscrito por la Secretaría de la Función Pública con las  Universidades privadas e institutos de formación del país, brinda oportunidades de mejorar la formación y capacitación de funcionarias y funcionarios públicos, aspirando a una mejor calidad de la prestación de sus servicios y por ende, de los OEE a los que pertencen.  En este primer trimestre 575 (Quinientos Setenta y cinco) funcionarias/os públicos permanentes y contratados de las instituciones públicas, así como familiares de los mismos, accedieron al arancel preferencial para iniciar o continuar su formación en carreras de grado y posgrado. En cuanto a concursabilidad, en lo que compete al primer trimestre del año 2021, se encuentran ejecutados un total de 87 concursos entre los iniciados a finales del 2020 y el primer trimestre del 2021 (38 concursos, entre enero y marzo).- Los 38 concursos del primer trimestre de 2021 corresponden a 7 OEE. Se coordina y activan mecanismos, con la infraestructura tecnológica a ﬁn de optimizar la disponibilidad y seguridad de los serviciosprestados, a través de las plataformas informáticos tales como el Sistema Integrado Centralizado de la Carrera Administrativa (SICCA), Sistema de Gestión Interna (XRE), Firma digital, Sistema Índice de Gestión de Personas, Sistema Caja de Herramientas (Jurídicas y Administrativas), Portal de Datos Abiertos SFP (Nómina de Funcionarios), App “ConcursaPy”, Intranet Institucional, Página Web Institucional, Portal Único del Empleo Público “Paraguay Concursa.
</t>
  </si>
  <si>
    <r>
      <t xml:space="preserve">100% de procesos registrados </t>
    </r>
    <r>
      <rPr>
        <strike/>
        <sz val="11"/>
        <color rgb="FFFF0000"/>
        <rFont val="Times New Roman"/>
        <family val="1"/>
      </rPr>
      <t/>
    </r>
  </si>
  <si>
    <t xml:space="preserve">
100 % de Expedientes ingresados</t>
  </si>
  <si>
    <t xml:space="preserve"> 
100 % de Expedientes ingresados</t>
  </si>
  <si>
    <t xml:space="preserve">
100 % de solicitudes de asignación de jueces tramitados</t>
  </si>
  <si>
    <t>https://www.sfp.gov.py/sfp/archivos/documentos/PLAN%20RCC%202021_kgt924oj.pdf</t>
  </si>
  <si>
    <t>Julio Blanco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</si>
</sst>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_-* #,##0.00\ _€_-;\-* #,##0.00\ _€_-;_-* &quot;-&quot;??\ _€_-;_-@_-"/>
    <numFmt numFmtId="165" formatCode="_(* #,##0_);_(* \(#,##0\);_(* &quot;-&quot;??_);_(@_)"/>
  </numFmts>
  <fonts count="7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u/>
      <sz val="14"/>
      <color theme="1"/>
      <name val="Calibri"/>
      <family val="2"/>
    </font>
    <font>
      <b/>
      <sz val="11"/>
      <color theme="1"/>
      <name val="Calibri"/>
      <family val="2"/>
    </font>
    <font>
      <b/>
      <u/>
      <sz val="11"/>
      <color theme="1"/>
      <name val="Calibri"/>
      <family val="2"/>
      <scheme val="minor"/>
    </font>
    <font>
      <sz val="11"/>
      <color theme="1"/>
      <name val="Calibri"/>
      <family val="2"/>
    </font>
    <font>
      <sz val="11"/>
      <name val="Calibri"/>
      <family val="2"/>
      <scheme val="minor"/>
    </font>
    <font>
      <b/>
      <sz val="11"/>
      <color theme="1"/>
      <name val="Calibri"/>
      <family val="2"/>
      <scheme val="minor"/>
    </font>
    <font>
      <sz val="10"/>
      <color rgb="FF000000"/>
      <name val="Times New Roman"/>
      <family val="1"/>
    </font>
    <font>
      <sz val="10"/>
      <color theme="1"/>
      <name val="Times New Roman"/>
      <family val="1"/>
    </font>
    <font>
      <b/>
      <sz val="11"/>
      <color theme="1"/>
      <name val="Calibri"/>
      <family val="2"/>
    </font>
    <font>
      <u/>
      <sz val="11"/>
      <color theme="10"/>
      <name val="Calibri"/>
      <family val="2"/>
      <scheme val="minor"/>
    </font>
    <font>
      <sz val="8"/>
      <color theme="1"/>
      <name val="Calibri"/>
      <family val="2"/>
      <scheme val="minor"/>
    </font>
    <font>
      <sz val="12"/>
      <color theme="1"/>
      <name val="Times New Roman"/>
      <family val="1"/>
    </font>
    <font>
      <sz val="11"/>
      <color theme="1"/>
      <name val="Calibri"/>
      <family val="2"/>
      <scheme val="minor"/>
    </font>
    <font>
      <sz val="7"/>
      <color theme="1"/>
      <name val="Calibri"/>
      <family val="2"/>
    </font>
    <font>
      <u/>
      <sz val="11"/>
      <name val="Calibri"/>
      <family val="2"/>
      <scheme val="minor"/>
    </font>
    <font>
      <b/>
      <sz val="10"/>
      <color theme="1"/>
      <name val="Calibri"/>
      <family val="2"/>
      <scheme val="minor"/>
    </font>
    <font>
      <sz val="10"/>
      <color theme="1"/>
      <name val="Calibri"/>
      <family val="2"/>
      <scheme val="minor"/>
    </font>
    <font>
      <sz val="14"/>
      <color theme="1"/>
      <name val="Calibri"/>
      <family val="2"/>
      <scheme val="minor"/>
    </font>
    <font>
      <sz val="11"/>
      <name val="Calibri"/>
      <family val="2"/>
    </font>
    <font>
      <b/>
      <sz val="11"/>
      <name val="Calibri"/>
      <family val="2"/>
    </font>
    <font>
      <sz val="12"/>
      <color theme="1"/>
      <name val="Calibri"/>
      <family val="2"/>
      <scheme val="minor"/>
    </font>
    <font>
      <b/>
      <sz val="12"/>
      <color theme="1"/>
      <name val="Calibri"/>
      <family val="2"/>
      <scheme val="minor"/>
    </font>
    <font>
      <b/>
      <sz val="12"/>
      <color theme="1"/>
      <name val="Calibri"/>
      <family val="2"/>
    </font>
    <font>
      <b/>
      <sz val="16"/>
      <color theme="1"/>
      <name val="Calibri"/>
      <family val="2"/>
    </font>
    <font>
      <b/>
      <sz val="9"/>
      <color theme="1"/>
      <name val="Calibri"/>
      <family val="2"/>
      <scheme val="minor"/>
    </font>
    <font>
      <sz val="11"/>
      <color theme="1"/>
      <name val="Calibri"/>
      <family val="2"/>
      <scheme val="minor"/>
    </font>
    <font>
      <sz val="8"/>
      <name val="Calibri"/>
      <family val="2"/>
    </font>
    <font>
      <sz val="7"/>
      <name val="Calibri"/>
      <family val="2"/>
    </font>
    <font>
      <u/>
      <sz val="7"/>
      <name val="Calibri"/>
      <family val="2"/>
      <scheme val="minor"/>
    </font>
    <font>
      <sz val="7"/>
      <name val="Calibri"/>
      <family val="2"/>
      <scheme val="minor"/>
    </font>
    <font>
      <u/>
      <sz val="10"/>
      <name val="Calibri"/>
      <family val="2"/>
      <scheme val="minor"/>
    </font>
    <font>
      <sz val="10"/>
      <name val="Times New Roman"/>
      <family val="1"/>
    </font>
    <font>
      <b/>
      <sz val="11"/>
      <name val="Calibri"/>
      <family val="2"/>
      <scheme val="minor"/>
    </font>
    <font>
      <sz val="11"/>
      <color theme="1"/>
      <name val="Times New Roman"/>
      <family val="1"/>
    </font>
    <font>
      <b/>
      <sz val="12"/>
      <color theme="1"/>
      <name val="Times New Roman"/>
      <family val="1"/>
    </font>
    <font>
      <b/>
      <sz val="11"/>
      <color theme="1"/>
      <name val="Times New Roman"/>
      <family val="1"/>
    </font>
    <font>
      <sz val="11"/>
      <name val="Times New Roman"/>
      <family val="1"/>
    </font>
    <font>
      <b/>
      <sz val="11"/>
      <name val="Times New Roman"/>
      <family val="1"/>
    </font>
    <font>
      <u/>
      <sz val="11"/>
      <color theme="1"/>
      <name val="Calibri"/>
      <family val="2"/>
      <scheme val="minor"/>
    </font>
    <font>
      <sz val="9"/>
      <color theme="1"/>
      <name val="Times New Roman"/>
      <family val="1"/>
    </font>
    <font>
      <sz val="9"/>
      <name val="Times New Roman"/>
      <family val="1"/>
    </font>
    <font>
      <sz val="7"/>
      <color theme="1"/>
      <name val="Times New Roman"/>
      <family val="1"/>
    </font>
    <font>
      <sz val="8"/>
      <color rgb="FF000000"/>
      <name val="Times New Roman"/>
      <family val="1"/>
    </font>
    <font>
      <sz val="7"/>
      <color rgb="FF000000"/>
      <name val="Times New Roman"/>
      <family val="1"/>
    </font>
    <font>
      <sz val="11"/>
      <color theme="1"/>
      <name val="Calibri"/>
      <charset val="134"/>
      <scheme val="minor"/>
    </font>
    <font>
      <sz val="20"/>
      <color theme="1"/>
      <name val="Calibri"/>
      <family val="2"/>
      <scheme val="minor"/>
    </font>
    <font>
      <sz val="20"/>
      <color theme="1"/>
      <name val="Times New Roman"/>
      <family val="1"/>
    </font>
    <font>
      <sz val="14"/>
      <color theme="1"/>
      <name val="Times New Roman"/>
      <family val="1"/>
    </font>
    <font>
      <sz val="14"/>
      <name val="Times New Roman"/>
      <family val="1"/>
    </font>
    <font>
      <sz val="14"/>
      <color rgb="FFFF0000"/>
      <name val="Times New Roman"/>
      <family val="1"/>
    </font>
    <font>
      <sz val="11"/>
      <color rgb="FFFF0000"/>
      <name val="Times New Roman"/>
      <family val="1"/>
    </font>
    <font>
      <u/>
      <sz val="11"/>
      <name val="Times New Roman"/>
      <family val="1"/>
    </font>
    <font>
      <u/>
      <sz val="11"/>
      <color theme="1"/>
      <name val="Times New Roman"/>
      <family val="1"/>
    </font>
    <font>
      <b/>
      <sz val="11"/>
      <color rgb="FF000000"/>
      <name val="Calibri"/>
      <family val="2"/>
      <scheme val="minor"/>
    </font>
    <font>
      <b/>
      <sz val="11"/>
      <color rgb="FF000000"/>
      <name val="Times New Roman"/>
      <family val="1"/>
    </font>
    <font>
      <b/>
      <sz val="12"/>
      <color rgb="FF000000"/>
      <name val="Times New Roman"/>
      <family val="1"/>
    </font>
    <font>
      <sz val="11"/>
      <color rgb="FF000000"/>
      <name val="Times New Roman"/>
      <family val="1"/>
    </font>
    <font>
      <b/>
      <sz val="12"/>
      <color rgb="FF000000"/>
      <name val="Calibri"/>
      <family val="2"/>
      <scheme val="minor"/>
    </font>
    <font>
      <b/>
      <sz val="11"/>
      <color rgb="FFFF0000"/>
      <name val="Times New Roman"/>
      <family val="1"/>
    </font>
    <font>
      <sz val="11"/>
      <color rgb="FFFF0000"/>
      <name val="Calibri"/>
      <family val="2"/>
      <scheme val="minor"/>
    </font>
    <font>
      <strike/>
      <sz val="11"/>
      <color rgb="FFFF0000"/>
      <name val="Times New Roman"/>
      <family val="1"/>
    </font>
    <font>
      <sz val="12"/>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D0CECE"/>
        <bgColor indexed="64"/>
      </patternFill>
    </fill>
    <fill>
      <patternFill patternType="solid">
        <fgColor rgb="FFD9D9D9"/>
        <bgColor indexed="64"/>
      </patternFill>
    </fill>
    <fill>
      <patternFill patternType="solid">
        <fgColor rgb="FFAEAAAA"/>
        <bgColor indexed="64"/>
      </patternFill>
    </fill>
    <fill>
      <patternFill patternType="solid">
        <fgColor theme="5" tint="0.79998168889431442"/>
        <bgColor indexed="64"/>
      </patternFill>
    </fill>
    <fill>
      <patternFill patternType="solid">
        <fgColor theme="7"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s>
  <cellStyleXfs count="12">
    <xf numFmtId="0" fontId="0" fillId="0" borderId="0">
      <alignment vertical="center"/>
    </xf>
    <xf numFmtId="0" fontId="26" fillId="0" borderId="0" applyNumberFormat="0" applyFill="0" applyBorder="0" applyAlignment="0" applyProtection="0">
      <alignment vertical="center"/>
    </xf>
    <xf numFmtId="0" fontId="29" fillId="0" borderId="0">
      <alignment vertical="center"/>
    </xf>
    <xf numFmtId="41" fontId="42" fillId="0" borderId="0" applyFont="0" applyFill="0" applyBorder="0" applyAlignment="0" applyProtection="0"/>
    <xf numFmtId="0" fontId="42" fillId="0" borderId="0">
      <alignment vertical="center"/>
    </xf>
    <xf numFmtId="0" fontId="7" fillId="0" borderId="0">
      <alignment vertical="center"/>
    </xf>
    <xf numFmtId="41" fontId="7" fillId="0" borderId="0" applyFont="0" applyFill="0" applyBorder="0" applyAlignment="0" applyProtection="0"/>
    <xf numFmtId="0" fontId="7" fillId="0" borderId="0">
      <alignment vertical="center"/>
    </xf>
    <xf numFmtId="0" fontId="5" fillId="0" borderId="0">
      <alignment vertical="center"/>
    </xf>
    <xf numFmtId="41" fontId="5" fillId="0" borderId="0" applyFont="0" applyFill="0" applyBorder="0" applyAlignment="0" applyProtection="0"/>
    <xf numFmtId="0" fontId="5" fillId="0" borderId="0">
      <alignment vertical="center"/>
    </xf>
    <xf numFmtId="164" fontId="61" fillId="0" borderId="0" applyFont="0" applyFill="0" applyBorder="0" applyAlignment="0" applyProtection="0"/>
  </cellStyleXfs>
  <cellXfs count="272">
    <xf numFmtId="0" fontId="0" fillId="0" borderId="0" xfId="0">
      <alignment vertical="center"/>
    </xf>
    <xf numFmtId="0" fontId="9" fillId="0" borderId="0" xfId="0" applyFont="1" applyFill="1" applyBorder="1" applyAlignment="1">
      <alignment horizontal="left" vertical="center"/>
    </xf>
    <xf numFmtId="0" fontId="20" fillId="0" borderId="0" xfId="0" applyFont="1" applyFill="1" applyBorder="1">
      <alignment vertical="center"/>
    </xf>
    <xf numFmtId="0" fontId="0" fillId="0" borderId="0" xfId="0" applyFill="1" applyBorder="1">
      <alignment vertical="center"/>
    </xf>
    <xf numFmtId="0" fontId="0" fillId="0" borderId="0" xfId="0" applyFill="1" applyBorder="1" applyAlignment="1">
      <alignmen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justify" vertical="center" wrapText="1"/>
    </xf>
    <xf numFmtId="0" fontId="22" fillId="0" borderId="1" xfId="0" applyFont="1" applyFill="1" applyBorder="1" applyAlignment="1">
      <alignment vertical="center"/>
    </xf>
    <xf numFmtId="0" fontId="20" fillId="0" borderId="1" xfId="0" applyFont="1" applyFill="1" applyBorder="1" applyAlignment="1">
      <alignment horizontal="center" vertical="top" wrapText="1"/>
    </xf>
    <xf numFmtId="0" fontId="24" fillId="0" borderId="1" xfId="0" applyFont="1" applyFill="1" applyBorder="1">
      <alignment vertical="center"/>
    </xf>
    <xf numFmtId="0" fontId="23" fillId="0" borderId="1" xfId="0" applyFont="1" applyFill="1" applyBorder="1">
      <alignment vertical="center"/>
    </xf>
    <xf numFmtId="0" fontId="20" fillId="0" borderId="0" xfId="0" applyFont="1" applyFill="1" applyBorder="1" applyAlignment="1">
      <alignment horizontal="center" vertical="top" wrapText="1"/>
    </xf>
    <xf numFmtId="0" fontId="24" fillId="0" borderId="0" xfId="0" applyFont="1" applyFill="1" applyBorder="1">
      <alignment vertical="center"/>
    </xf>
    <xf numFmtId="0" fontId="23" fillId="0" borderId="0" xfId="0" applyFont="1" applyFill="1" applyBorder="1">
      <alignment vertical="center"/>
    </xf>
    <xf numFmtId="0" fontId="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6" fillId="0" borderId="0" xfId="1" applyFill="1" applyBorder="1" applyAlignment="1">
      <alignment horizontal="left" vertical="center" wrapText="1"/>
    </xf>
    <xf numFmtId="0" fontId="12"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49" fillId="3" borderId="1" xfId="0" applyFont="1" applyFill="1" applyBorder="1" applyAlignment="1">
      <alignment vertical="center" wrapText="1"/>
    </xf>
    <xf numFmtId="0" fontId="36" fillId="2" borderId="1" xfId="0" applyFont="1" applyFill="1" applyBorder="1" applyAlignment="1">
      <alignment horizontal="center" vertical="center" wrapText="1"/>
    </xf>
    <xf numFmtId="0" fontId="49" fillId="2" borderId="1" xfId="0" applyFont="1" applyFill="1" applyBorder="1">
      <alignment vertical="center"/>
    </xf>
    <xf numFmtId="0" fontId="35" fillId="3" borderId="1" xfId="0" applyFont="1" applyFill="1" applyBorder="1" applyAlignment="1">
      <alignment horizontal="center" vertical="center" wrapText="1"/>
    </xf>
    <xf numFmtId="0" fontId="35" fillId="3" borderId="1" xfId="0" applyFont="1" applyFill="1" applyBorder="1" applyAlignment="1">
      <alignment horizontal="left" vertical="center" wrapText="1"/>
    </xf>
    <xf numFmtId="0" fontId="43" fillId="3" borderId="1" xfId="0" applyFont="1" applyFill="1" applyBorder="1" applyAlignment="1">
      <alignment horizontal="left" vertical="center" wrapText="1"/>
    </xf>
    <xf numFmtId="0" fontId="31" fillId="3" borderId="1" xfId="1" applyFont="1" applyFill="1" applyBorder="1" applyAlignment="1">
      <alignment vertical="center" wrapText="1"/>
    </xf>
    <xf numFmtId="16" fontId="35" fillId="3"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9" fontId="18" fillId="2" borderId="1"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30" fillId="3" borderId="1" xfId="0" applyFont="1" applyFill="1" applyBorder="1" applyAlignment="1">
      <alignment horizontal="left" vertical="center" wrapText="1"/>
    </xf>
    <xf numFmtId="0" fontId="20" fillId="3" borderId="1" xfId="0" applyFont="1" applyFill="1" applyBorder="1" applyAlignment="1">
      <alignment horizontal="left" vertical="center" wrapText="1"/>
    </xf>
    <xf numFmtId="9" fontId="20" fillId="3" borderId="1" xfId="0" applyNumberFormat="1" applyFont="1" applyFill="1" applyBorder="1" applyAlignment="1">
      <alignment horizontal="center" vertical="center" wrapText="1"/>
    </xf>
    <xf numFmtId="9" fontId="35" fillId="3" borderId="1" xfId="0" applyNumberFormat="1" applyFont="1" applyFill="1" applyBorder="1" applyAlignment="1">
      <alignment horizontal="center" vertical="center" wrapText="1"/>
    </xf>
    <xf numFmtId="0" fontId="44" fillId="3" borderId="1" xfId="0" applyFont="1" applyFill="1" applyBorder="1" applyAlignment="1">
      <alignment horizontal="left" vertical="center" wrapText="1"/>
    </xf>
    <xf numFmtId="0" fontId="45" fillId="3" borderId="1" xfId="1" applyFont="1" applyFill="1" applyBorder="1" applyAlignment="1">
      <alignment horizontal="left" vertical="center" wrapText="1"/>
    </xf>
    <xf numFmtId="0" fontId="46" fillId="3" borderId="1" xfId="0" applyFont="1" applyFill="1" applyBorder="1" applyAlignment="1">
      <alignment horizontal="left" vertical="center"/>
    </xf>
    <xf numFmtId="0" fontId="18" fillId="2" borderId="1" xfId="0" applyFont="1" applyFill="1" applyBorder="1">
      <alignment vertical="center"/>
    </xf>
    <xf numFmtId="0" fontId="16" fillId="2" borderId="1" xfId="0" applyFont="1" applyFill="1" applyBorder="1">
      <alignment vertical="center"/>
    </xf>
    <xf numFmtId="0" fontId="20" fillId="3" borderId="1" xfId="0" applyFont="1" applyFill="1" applyBorder="1">
      <alignment vertical="center"/>
    </xf>
    <xf numFmtId="0" fontId="0" fillId="3" borderId="1" xfId="0" applyFill="1" applyBorder="1" applyAlignment="1">
      <alignment horizontal="center" vertical="center"/>
    </xf>
    <xf numFmtId="9" fontId="0" fillId="3" borderId="1" xfId="0" applyNumberFormat="1" applyFill="1" applyBorder="1" applyAlignment="1">
      <alignment horizontal="center" vertical="center"/>
    </xf>
    <xf numFmtId="0" fontId="0" fillId="3" borderId="1" xfId="0" applyFill="1" applyBorder="1">
      <alignment vertical="center"/>
    </xf>
    <xf numFmtId="0" fontId="0" fillId="2" borderId="1" xfId="0" applyFill="1" applyBorder="1">
      <alignment vertical="center"/>
    </xf>
    <xf numFmtId="0" fontId="0" fillId="3" borderId="1" xfId="0" applyFill="1" applyBorder="1" applyAlignment="1">
      <alignment horizontal="left" vertical="center"/>
    </xf>
    <xf numFmtId="0" fontId="21" fillId="3" borderId="1" xfId="0" applyFont="1" applyFill="1" applyBorder="1" applyAlignment="1">
      <alignment horizontal="left" vertical="center"/>
    </xf>
    <xf numFmtId="0" fontId="16" fillId="2" borderId="1" xfId="0" applyFont="1" applyFill="1" applyBorder="1" applyAlignment="1">
      <alignment horizontal="center" vertical="center"/>
    </xf>
    <xf numFmtId="0" fontId="28" fillId="3" borderId="1" xfId="0" applyFont="1" applyFill="1" applyBorder="1" applyAlignment="1">
      <alignment vertical="center" wrapText="1"/>
    </xf>
    <xf numFmtId="0" fontId="21" fillId="3" borderId="1" xfId="0" applyFont="1" applyFill="1" applyBorder="1" applyAlignment="1">
      <alignment horizontal="center" vertical="center"/>
    </xf>
    <xf numFmtId="0" fontId="28" fillId="3" borderId="1" xfId="0" applyFont="1" applyFill="1" applyBorder="1" applyAlignment="1">
      <alignment horizontal="left" vertical="center" wrapText="1"/>
    </xf>
    <xf numFmtId="0" fontId="28" fillId="3" borderId="1" xfId="10" applyFont="1" applyFill="1" applyBorder="1" applyAlignment="1">
      <alignment horizontal="left" vertical="center" wrapText="1"/>
    </xf>
    <xf numFmtId="0" fontId="28" fillId="3" borderId="1" xfId="0" applyFont="1" applyFill="1" applyBorder="1" applyAlignment="1">
      <alignment horizontal="center" vertical="center" wrapText="1"/>
    </xf>
    <xf numFmtId="0" fontId="26" fillId="3" borderId="1" xfId="1" applyFill="1" applyBorder="1" applyAlignment="1">
      <alignment vertical="center" wrapText="1"/>
    </xf>
    <xf numFmtId="0" fontId="26" fillId="3" borderId="1" xfId="1" applyFill="1" applyBorder="1" applyAlignment="1">
      <alignment horizontal="left" vertical="center" wrapText="1"/>
    </xf>
    <xf numFmtId="0" fontId="16" fillId="2" borderId="1" xfId="4" applyFont="1" applyFill="1" applyBorder="1" applyAlignment="1">
      <alignment horizontal="center" vertical="center"/>
    </xf>
    <xf numFmtId="0" fontId="32" fillId="2" borderId="1" xfId="4" applyFont="1" applyFill="1" applyBorder="1" applyAlignment="1">
      <alignment horizontal="center" vertical="center"/>
    </xf>
    <xf numFmtId="0" fontId="3" fillId="3" borderId="1" xfId="4" applyFont="1" applyFill="1" applyBorder="1" applyAlignment="1">
      <alignment horizontal="center" vertical="center"/>
    </xf>
    <xf numFmtId="0" fontId="33" fillId="3" borderId="1" xfId="4" applyFont="1" applyFill="1" applyBorder="1" applyAlignment="1">
      <alignment horizontal="left" vertical="center" wrapText="1"/>
    </xf>
    <xf numFmtId="3" fontId="3" fillId="3" borderId="1" xfId="4" applyNumberFormat="1" applyFont="1" applyFill="1" applyBorder="1" applyAlignment="1">
      <alignment horizontal="center" vertical="center"/>
    </xf>
    <xf numFmtId="41" fontId="3" fillId="3" borderId="1" xfId="3" applyFont="1" applyFill="1" applyBorder="1" applyAlignment="1">
      <alignment horizontal="center" vertical="center"/>
    </xf>
    <xf numFmtId="0" fontId="16" fillId="3" borderId="1" xfId="4" applyFont="1" applyFill="1" applyBorder="1" applyAlignment="1">
      <alignment horizontal="center" vertical="center"/>
    </xf>
    <xf numFmtId="0" fontId="32" fillId="3" borderId="1" xfId="4" applyFont="1" applyFill="1" applyBorder="1" applyAlignment="1">
      <alignment horizontal="left" vertical="center" wrapText="1"/>
    </xf>
    <xf numFmtId="3" fontId="16" fillId="3" borderId="1" xfId="4" applyNumberFormat="1" applyFont="1" applyFill="1" applyBorder="1" applyAlignment="1">
      <alignment horizontal="center" vertical="center" wrapText="1"/>
    </xf>
    <xf numFmtId="3" fontId="16" fillId="3" borderId="1" xfId="4" applyNumberFormat="1" applyFont="1" applyFill="1" applyBorder="1" applyAlignment="1">
      <alignment horizontal="center" vertical="center"/>
    </xf>
    <xf numFmtId="41" fontId="16" fillId="3" borderId="1" xfId="3" applyFont="1" applyFill="1" applyBorder="1" applyAlignment="1">
      <alignment horizontal="center" vertical="center"/>
    </xf>
    <xf numFmtId="0" fontId="42" fillId="3" borderId="1" xfId="4" applyFill="1" applyBorder="1" applyAlignment="1">
      <alignment horizontal="center" vertical="center"/>
    </xf>
    <xf numFmtId="0" fontId="33" fillId="3" borderId="1" xfId="4" applyFont="1" applyFill="1" applyBorder="1" applyAlignment="1">
      <alignment vertical="center"/>
    </xf>
    <xf numFmtId="41" fontId="3" fillId="3" borderId="1" xfId="3" applyFont="1" applyFill="1" applyBorder="1" applyAlignment="1">
      <alignment vertical="center"/>
    </xf>
    <xf numFmtId="0" fontId="16" fillId="3" borderId="1" xfId="0" applyFont="1" applyFill="1" applyBorder="1" applyAlignment="1">
      <alignment horizontal="center" vertical="center"/>
    </xf>
    <xf numFmtId="0" fontId="32" fillId="3" borderId="1" xfId="4" applyFont="1" applyFill="1" applyBorder="1" applyAlignment="1">
      <alignment vertical="center" wrapText="1"/>
    </xf>
    <xf numFmtId="3" fontId="16" fillId="3" borderId="1" xfId="0" applyNumberFormat="1" applyFont="1" applyFill="1" applyBorder="1" applyAlignment="1">
      <alignment horizontal="center" vertical="center"/>
    </xf>
    <xf numFmtId="41" fontId="16" fillId="3" borderId="1" xfId="3" applyFont="1" applyFill="1" applyBorder="1" applyAlignment="1">
      <alignment vertical="center" wrapText="1"/>
    </xf>
    <xf numFmtId="41" fontId="3" fillId="3" borderId="1" xfId="3" applyFont="1" applyFill="1" applyBorder="1" applyAlignment="1">
      <alignment vertical="center" wrapText="1"/>
    </xf>
    <xf numFmtId="3" fontId="0" fillId="3" borderId="1" xfId="0" applyNumberFormat="1" applyFont="1" applyFill="1" applyBorder="1" applyAlignment="1">
      <alignment horizontal="center" vertical="center"/>
    </xf>
    <xf numFmtId="41" fontId="16" fillId="3" borderId="1" xfId="3" applyFont="1" applyFill="1" applyBorder="1" applyAlignment="1">
      <alignment vertical="center"/>
    </xf>
    <xf numFmtId="0" fontId="3" fillId="3" borderId="1" xfId="4" applyFont="1" applyFill="1" applyBorder="1" applyAlignment="1">
      <alignment horizontal="left" vertical="center"/>
    </xf>
    <xf numFmtId="41" fontId="0" fillId="3" borderId="1" xfId="3" applyFont="1" applyFill="1" applyBorder="1" applyAlignment="1">
      <alignment vertical="center"/>
    </xf>
    <xf numFmtId="0" fontId="33" fillId="3" borderId="1" xfId="0" applyFont="1" applyFill="1" applyBorder="1" applyAlignment="1">
      <alignment vertical="center" wrapText="1"/>
    </xf>
    <xf numFmtId="0" fontId="54" fillId="2" borderId="1" xfId="0" applyFont="1" applyFill="1" applyBorder="1" applyAlignment="1">
      <alignment vertical="center" wrapText="1"/>
    </xf>
    <xf numFmtId="0" fontId="54" fillId="2" borderId="1" xfId="0" applyFont="1" applyFill="1" applyBorder="1">
      <alignment vertical="center"/>
    </xf>
    <xf numFmtId="0" fontId="52" fillId="2" borderId="1" xfId="0" applyFont="1" applyFill="1" applyBorder="1">
      <alignment vertical="center"/>
    </xf>
    <xf numFmtId="0" fontId="53" fillId="3" borderId="1" xfId="7" applyFont="1" applyFill="1" applyBorder="1" applyAlignment="1">
      <alignment horizontal="center" vertical="center" wrapText="1"/>
    </xf>
    <xf numFmtId="0" fontId="53" fillId="3" borderId="1" xfId="7" applyFont="1" applyFill="1" applyBorder="1" applyAlignment="1">
      <alignment vertical="center" wrapText="1"/>
    </xf>
    <xf numFmtId="0" fontId="55" fillId="3" borderId="1" xfId="1" applyFont="1" applyFill="1" applyBorder="1" applyAlignment="1">
      <alignment horizontal="left" vertical="center" wrapText="1"/>
    </xf>
    <xf numFmtId="0" fontId="4" fillId="3" borderId="1" xfId="0" applyFont="1" applyFill="1" applyBorder="1" applyAlignment="1">
      <alignment vertical="center" wrapText="1"/>
    </xf>
    <xf numFmtId="0" fontId="53" fillId="3" borderId="1" xfId="0" applyFont="1" applyFill="1" applyBorder="1" applyAlignment="1">
      <alignment vertical="center" wrapText="1"/>
    </xf>
    <xf numFmtId="0" fontId="53" fillId="3" borderId="1" xfId="0" applyFont="1" applyFill="1" applyBorder="1">
      <alignment vertical="center"/>
    </xf>
    <xf numFmtId="0" fontId="50" fillId="3" borderId="1" xfId="0" applyFont="1" applyFill="1" applyBorder="1" applyAlignment="1">
      <alignment vertical="center" wrapText="1"/>
    </xf>
    <xf numFmtId="0" fontId="12" fillId="3" borderId="1"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53" fillId="2" borderId="1" xfId="0" applyFont="1" applyFill="1" applyBorder="1">
      <alignment vertical="center"/>
    </xf>
    <xf numFmtId="0" fontId="50" fillId="2" borderId="1" xfId="0" applyFont="1" applyFill="1" applyBorder="1" applyAlignment="1">
      <alignment vertical="center" wrapText="1"/>
    </xf>
    <xf numFmtId="0" fontId="4" fillId="3" borderId="1" xfId="0" applyFont="1" applyFill="1" applyBorder="1" applyAlignment="1">
      <alignment horizontal="left" vertical="center" indent="2"/>
    </xf>
    <xf numFmtId="0" fontId="18"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vertical="center"/>
    </xf>
    <xf numFmtId="43" fontId="0" fillId="4" borderId="1" xfId="11" applyNumberFormat="1" applyFont="1" applyFill="1" applyBorder="1"/>
    <xf numFmtId="43" fontId="0" fillId="3" borderId="1" xfId="11" applyNumberFormat="1" applyFont="1" applyFill="1" applyBorder="1"/>
    <xf numFmtId="165" fontId="16" fillId="3" borderId="1" xfId="11" applyNumberFormat="1" applyFont="1" applyFill="1" applyBorder="1"/>
    <xf numFmtId="43" fontId="16" fillId="3" borderId="1" xfId="11" applyNumberFormat="1" applyFont="1" applyFill="1" applyBorder="1"/>
    <xf numFmtId="0" fontId="62" fillId="4" borderId="1" xfId="0" applyFont="1" applyFill="1" applyBorder="1" applyAlignment="1">
      <alignment vertical="center" wrapText="1"/>
    </xf>
    <xf numFmtId="0" fontId="52" fillId="4" borderId="1" xfId="0" applyFont="1" applyFill="1" applyBorder="1" applyAlignment="1">
      <alignment vertical="center"/>
    </xf>
    <xf numFmtId="165" fontId="52" fillId="4" borderId="1" xfId="11" applyNumberFormat="1" applyFont="1" applyFill="1" applyBorder="1" applyAlignment="1">
      <alignment horizontal="center" vertical="center" wrapText="1"/>
    </xf>
    <xf numFmtId="165" fontId="52" fillId="4" borderId="1" xfId="11" applyNumberFormat="1" applyFont="1" applyFill="1" applyBorder="1" applyAlignment="1">
      <alignment horizontal="center" vertical="center"/>
    </xf>
    <xf numFmtId="0" fontId="52" fillId="4" borderId="1" xfId="0" applyFont="1" applyFill="1" applyBorder="1" applyAlignment="1">
      <alignment horizontal="center" vertical="center"/>
    </xf>
    <xf numFmtId="0" fontId="50" fillId="3" borderId="1" xfId="0" applyFont="1" applyFill="1" applyBorder="1" applyAlignment="1">
      <alignment horizontal="center"/>
    </xf>
    <xf numFmtId="0" fontId="50" fillId="3" borderId="1" xfId="0" applyFont="1" applyFill="1" applyBorder="1" applyAlignment="1"/>
    <xf numFmtId="165" fontId="50" fillId="3" borderId="1" xfId="11" applyNumberFormat="1" applyFont="1" applyFill="1" applyBorder="1"/>
    <xf numFmtId="43" fontId="50" fillId="3" borderId="1" xfId="11" applyNumberFormat="1" applyFont="1" applyFill="1" applyBorder="1"/>
    <xf numFmtId="165" fontId="50" fillId="3" borderId="1" xfId="11" applyNumberFormat="1" applyFont="1" applyFill="1" applyBorder="1" applyAlignment="1">
      <alignment horizontal="left" indent="2"/>
    </xf>
    <xf numFmtId="0" fontId="64" fillId="3" borderId="1" xfId="0" applyFont="1" applyFill="1" applyBorder="1" applyAlignment="1">
      <alignment vertical="center" wrapText="1"/>
    </xf>
    <xf numFmtId="0" fontId="53" fillId="3" borderId="1" xfId="0" applyFont="1" applyFill="1" applyBorder="1" applyAlignment="1">
      <alignment horizontal="center" vertical="center"/>
    </xf>
    <xf numFmtId="0" fontId="50" fillId="3" borderId="1" xfId="0" applyFont="1" applyFill="1" applyBorder="1" applyAlignment="1">
      <alignment horizontal="justify" vertical="center"/>
    </xf>
    <xf numFmtId="0" fontId="50" fillId="3" borderId="1" xfId="8" applyFont="1" applyFill="1" applyBorder="1" applyAlignment="1">
      <alignment horizontal="center" vertical="center" wrapText="1"/>
    </xf>
    <xf numFmtId="0" fontId="52" fillId="2" borderId="1" xfId="0" applyFont="1" applyFill="1" applyBorder="1" applyAlignment="1">
      <alignment horizontal="center" vertical="center"/>
    </xf>
    <xf numFmtId="0" fontId="52" fillId="2" borderId="1" xfId="0" applyFont="1" applyFill="1" applyBorder="1" applyAlignment="1">
      <alignment horizontal="center" vertical="center" wrapText="1"/>
    </xf>
    <xf numFmtId="0" fontId="50" fillId="3" borderId="1" xfId="2" applyFont="1" applyFill="1" applyBorder="1" applyAlignment="1">
      <alignment horizontal="center" vertical="center"/>
    </xf>
    <xf numFmtId="3" fontId="50" fillId="3" borderId="1" xfId="2" applyNumberFormat="1" applyFont="1" applyFill="1" applyBorder="1" applyAlignment="1">
      <alignment horizontal="center" vertical="center"/>
    </xf>
    <xf numFmtId="0" fontId="68" fillId="3" borderId="1" xfId="1" applyFont="1" applyFill="1" applyBorder="1" applyAlignment="1">
      <alignment horizontal="center" vertical="center" wrapText="1"/>
    </xf>
    <xf numFmtId="0" fontId="50" fillId="3" borderId="1" xfId="2" applyFont="1" applyFill="1" applyBorder="1" applyAlignment="1">
      <alignment horizontal="center" vertical="center" wrapText="1"/>
    </xf>
    <xf numFmtId="0" fontId="69" fillId="3" borderId="1" xfId="1" applyFont="1" applyFill="1" applyBorder="1" applyAlignment="1">
      <alignment horizontal="center" vertical="center" wrapText="1"/>
    </xf>
    <xf numFmtId="0" fontId="53" fillId="0" borderId="0" xfId="0" applyFont="1" applyFill="1" applyBorder="1" applyAlignment="1">
      <alignment horizontal="center" vertical="center"/>
    </xf>
    <xf numFmtId="0" fontId="59" fillId="3" borderId="1" xfId="0" applyFont="1" applyFill="1" applyBorder="1" applyAlignment="1">
      <alignment horizontal="justify" vertical="center" wrapText="1"/>
    </xf>
    <xf numFmtId="0" fontId="70" fillId="0" borderId="0" xfId="0" applyFont="1" applyFill="1" applyBorder="1" applyAlignment="1">
      <alignment horizontal="center" vertical="center"/>
    </xf>
    <xf numFmtId="0" fontId="70" fillId="0" borderId="0" xfId="0" applyFont="1" applyFill="1" applyBorder="1" applyAlignment="1">
      <alignment horizontal="center" vertical="center" wrapText="1"/>
    </xf>
    <xf numFmtId="9" fontId="70" fillId="0" borderId="0" xfId="0" applyNumberFormat="1" applyFont="1" applyFill="1" applyBorder="1" applyAlignment="1">
      <alignment horizontal="center" vertical="center"/>
    </xf>
    <xf numFmtId="0" fontId="28" fillId="0" borderId="0" xfId="0" applyFont="1" applyBorder="1" applyAlignment="1">
      <alignment vertical="center" wrapText="1"/>
    </xf>
    <xf numFmtId="0" fontId="72" fillId="0" borderId="0" xfId="0" applyFont="1" applyFill="1" applyBorder="1" applyAlignment="1">
      <alignment horizontal="center" vertical="center"/>
    </xf>
    <xf numFmtId="0" fontId="72" fillId="0" borderId="0" xfId="0" applyFont="1" applyFill="1" applyBorder="1" applyAlignment="1">
      <alignment horizontal="center" vertical="center" wrapText="1"/>
    </xf>
    <xf numFmtId="9" fontId="72" fillId="0" borderId="0" xfId="0" applyNumberFormat="1" applyFont="1" applyFill="1" applyBorder="1" applyAlignment="1">
      <alignment horizontal="center" vertical="center"/>
    </xf>
    <xf numFmtId="0" fontId="28" fillId="0" borderId="1" xfId="0" applyFont="1" applyBorder="1" applyAlignment="1">
      <alignment horizontal="center" vertical="center"/>
    </xf>
    <xf numFmtId="0" fontId="72" fillId="5" borderId="1" xfId="0" applyFont="1" applyFill="1" applyBorder="1" applyAlignment="1">
      <alignment horizontal="center" vertical="center"/>
    </xf>
    <xf numFmtId="0" fontId="28" fillId="0" borderId="1" xfId="0" applyFont="1" applyBorder="1" applyAlignment="1">
      <alignment vertical="center"/>
    </xf>
    <xf numFmtId="0" fontId="28" fillId="0" borderId="1" xfId="0" applyFont="1" applyBorder="1" applyAlignment="1">
      <alignment vertical="center" wrapText="1"/>
    </xf>
    <xf numFmtId="0" fontId="70" fillId="7" borderId="1" xfId="0" applyFont="1" applyFill="1" applyBorder="1" applyAlignment="1">
      <alignment horizontal="center" vertical="center"/>
    </xf>
    <xf numFmtId="0" fontId="74" fillId="7" borderId="1" xfId="0" applyFont="1" applyFill="1" applyBorder="1" applyAlignment="1">
      <alignment horizontal="right" vertical="center" indent="8"/>
    </xf>
    <xf numFmtId="9" fontId="74" fillId="7" borderId="1" xfId="0" applyNumberFormat="1" applyFont="1" applyFill="1" applyBorder="1" applyAlignment="1">
      <alignment horizontal="right" vertical="center" indent="5"/>
    </xf>
    <xf numFmtId="0" fontId="71" fillId="5" borderId="1" xfId="0" applyFont="1" applyFill="1" applyBorder="1" applyAlignment="1">
      <alignment horizontal="center" vertical="center"/>
    </xf>
    <xf numFmtId="0" fontId="71" fillId="5" borderId="1" xfId="0" applyFont="1" applyFill="1" applyBorder="1" applyAlignment="1">
      <alignment horizontal="center" vertical="center" wrapText="1"/>
    </xf>
    <xf numFmtId="0" fontId="73" fillId="0" borderId="1" xfId="0" applyFont="1" applyBorder="1">
      <alignment vertical="center"/>
    </xf>
    <xf numFmtId="0" fontId="73" fillId="0" borderId="1" xfId="0" applyFont="1" applyBorder="1" applyAlignment="1">
      <alignment horizontal="right" vertical="center" indent="8"/>
    </xf>
    <xf numFmtId="10" fontId="73" fillId="0" borderId="1" xfId="0" applyNumberFormat="1" applyFont="1" applyBorder="1" applyAlignment="1">
      <alignment horizontal="right" vertical="center" indent="5"/>
    </xf>
    <xf numFmtId="0" fontId="67" fillId="0" borderId="1" xfId="0" applyFont="1" applyBorder="1" applyAlignment="1">
      <alignment horizontal="right" vertical="center" indent="8"/>
    </xf>
    <xf numFmtId="0" fontId="2" fillId="3" borderId="1" xfId="0" applyFont="1" applyFill="1" applyBorder="1" applyAlignment="1">
      <alignment vertical="center" wrapText="1"/>
    </xf>
    <xf numFmtId="0" fontId="78" fillId="3" borderId="1" xfId="0" applyFont="1" applyFill="1" applyBorder="1" applyAlignment="1">
      <alignment vertical="center" wrapText="1"/>
    </xf>
    <xf numFmtId="0" fontId="48" fillId="0" borderId="1" xfId="0" applyFont="1" applyFill="1" applyBorder="1">
      <alignment vertical="center"/>
    </xf>
    <xf numFmtId="0" fontId="50" fillId="3" borderId="1" xfId="0" applyFont="1" applyFill="1" applyBorder="1" applyAlignment="1">
      <alignment horizontal="left" vertical="center" wrapText="1"/>
    </xf>
    <xf numFmtId="0" fontId="50" fillId="3" borderId="1" xfId="0" applyFont="1" applyFill="1" applyBorder="1" applyAlignment="1">
      <alignment horizontal="center" vertical="center"/>
    </xf>
    <xf numFmtId="0" fontId="50" fillId="3" borderId="1" xfId="0" applyFont="1" applyFill="1" applyBorder="1" applyAlignment="1">
      <alignment horizontal="center" vertical="center" wrapText="1"/>
    </xf>
    <xf numFmtId="0" fontId="17" fillId="0" borderId="0" xfId="0" applyFont="1" applyFill="1" applyBorder="1" applyAlignment="1">
      <alignment vertical="center"/>
    </xf>
    <xf numFmtId="0" fontId="39" fillId="0" borderId="0" xfId="0" applyFont="1" applyFill="1" applyBorder="1">
      <alignment vertical="center"/>
    </xf>
    <xf numFmtId="0" fontId="37" fillId="0" borderId="0" xfId="0" applyFont="1" applyFill="1" applyBorder="1">
      <alignment vertical="center"/>
    </xf>
    <xf numFmtId="0" fontId="38" fillId="0" borderId="0" xfId="0" applyFont="1" applyFill="1" applyBorder="1">
      <alignment vertical="center"/>
    </xf>
    <xf numFmtId="0" fontId="38" fillId="0" borderId="0" xfId="0"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alignment vertical="center"/>
    </xf>
    <xf numFmtId="0" fontId="76" fillId="0" borderId="0" xfId="0" applyFont="1" applyFill="1" applyBorder="1" applyAlignment="1">
      <alignment vertical="center" wrapText="1"/>
    </xf>
    <xf numFmtId="0" fontId="21" fillId="0" borderId="0" xfId="0" applyFont="1" applyFill="1" applyBorder="1">
      <alignment vertical="center"/>
    </xf>
    <xf numFmtId="0" fontId="19" fillId="0" borderId="0" xfId="0" applyFont="1" applyFill="1" applyBorder="1" applyAlignment="1">
      <alignment vertical="center" wrapText="1"/>
    </xf>
    <xf numFmtId="0" fontId="27" fillId="0" borderId="0" xfId="0" applyFont="1" applyFill="1" applyBorder="1" applyAlignment="1">
      <alignment vertical="center" wrapText="1"/>
    </xf>
    <xf numFmtId="0" fontId="0" fillId="0" borderId="0" xfId="0" applyFill="1" applyBorder="1" applyAlignment="1">
      <alignment horizontal="left" vertical="center"/>
    </xf>
    <xf numFmtId="0" fontId="21" fillId="0" borderId="0" xfId="0" applyFont="1" applyFill="1" applyBorder="1" applyAlignment="1">
      <alignment horizontal="center" vertical="center"/>
    </xf>
    <xf numFmtId="0" fontId="31" fillId="0" borderId="0" xfId="1" applyFont="1" applyFill="1" applyBorder="1" applyAlignment="1">
      <alignment horizontal="center" vertical="center" wrapText="1"/>
    </xf>
    <xf numFmtId="0" fontId="50" fillId="0" borderId="0" xfId="0" applyFont="1" applyFill="1" applyBorder="1">
      <alignment vertical="center"/>
    </xf>
    <xf numFmtId="0" fontId="47" fillId="0" borderId="0" xfId="1" applyFont="1" applyFill="1" applyBorder="1" applyAlignment="1">
      <alignment vertical="center" wrapText="1"/>
    </xf>
    <xf numFmtId="0" fontId="2" fillId="0" borderId="0" xfId="0" applyFont="1" applyBorder="1" applyAlignment="1">
      <alignment vertical="center" wrapText="1"/>
    </xf>
    <xf numFmtId="0" fontId="28"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13" fillId="0" borderId="0" xfId="0" applyFont="1" applyFill="1" applyBorder="1" applyAlignment="1">
      <alignment vertical="center" wrapText="1"/>
    </xf>
    <xf numFmtId="0" fontId="12" fillId="0" borderId="0" xfId="0" applyFont="1" applyFill="1" applyBorder="1" applyAlignment="1">
      <alignment vertical="center" wrapText="1"/>
    </xf>
    <xf numFmtId="0" fontId="55" fillId="0" borderId="0" xfId="1" applyFont="1" applyFill="1" applyBorder="1" applyAlignment="1">
      <alignment horizontal="center" vertical="center" wrapText="1"/>
    </xf>
    <xf numFmtId="0" fontId="10" fillId="0" borderId="0" xfId="0" applyFont="1" applyFill="1" applyBorder="1" applyAlignment="1">
      <alignment horizontal="center" vertical="center" wrapText="1"/>
    </xf>
    <xf numFmtId="0" fontId="28" fillId="0" borderId="0" xfId="0" applyFont="1" applyFill="1" applyBorder="1" applyAlignment="1">
      <alignment horizontal="left" vertical="center" wrapText="1"/>
    </xf>
    <xf numFmtId="0" fontId="55" fillId="0" borderId="0" xfId="1" applyFont="1" applyFill="1" applyBorder="1">
      <alignment vertical="center"/>
    </xf>
    <xf numFmtId="0" fontId="6" fillId="0" borderId="0" xfId="0" applyFont="1" applyFill="1" applyBorder="1" applyAlignment="1">
      <alignment vertical="center" wrapText="1"/>
    </xf>
    <xf numFmtId="0" fontId="55" fillId="0" borderId="0" xfId="1" applyFont="1" applyFill="1" applyBorder="1" applyAlignment="1">
      <alignment vertical="center" wrapText="1"/>
    </xf>
    <xf numFmtId="0" fontId="6" fillId="0" borderId="0" xfId="0" applyFont="1" applyFill="1" applyBorder="1">
      <alignment vertical="center"/>
    </xf>
    <xf numFmtId="0" fontId="16" fillId="0" borderId="0" xfId="0" applyFont="1" applyFill="1" applyBorder="1" applyAlignment="1">
      <alignment horizontal="center" vertical="center"/>
    </xf>
    <xf numFmtId="0" fontId="16" fillId="0" borderId="0" xfId="4" applyFont="1" applyFill="1" applyBorder="1" applyAlignment="1">
      <alignment horizontal="center" vertical="center" wrapText="1"/>
    </xf>
    <xf numFmtId="0" fontId="31" fillId="0" borderId="0" xfId="1" applyFont="1" applyFill="1" applyBorder="1" applyAlignment="1">
      <alignment vertical="center" wrapText="1"/>
    </xf>
    <xf numFmtId="0" fontId="12" fillId="0" borderId="0" xfId="0" applyFont="1" applyFill="1" applyBorder="1" applyAlignment="1">
      <alignment horizontal="justify" vertical="center" wrapText="1"/>
    </xf>
    <xf numFmtId="0" fontId="53" fillId="0" borderId="0" xfId="7" applyFont="1" applyFill="1" applyBorder="1" applyAlignment="1">
      <alignment horizontal="center" vertical="center"/>
    </xf>
    <xf numFmtId="0" fontId="53" fillId="0" borderId="0" xfId="7" applyFont="1" applyFill="1" applyBorder="1">
      <alignment vertical="center"/>
    </xf>
    <xf numFmtId="0" fontId="50" fillId="0" borderId="0" xfId="0" applyFont="1" applyFill="1" applyBorder="1" applyAlignment="1">
      <alignment vertical="center" wrapText="1"/>
    </xf>
    <xf numFmtId="0" fontId="0" fillId="0" borderId="0" xfId="0" applyBorder="1" applyAlignment="1">
      <alignment vertical="center" wrapText="1"/>
    </xf>
    <xf numFmtId="0" fontId="40" fillId="2" borderId="1" xfId="0" applyFont="1" applyFill="1" applyBorder="1" applyAlignment="1">
      <alignment vertical="center" wrapText="1"/>
    </xf>
    <xf numFmtId="0" fontId="56" fillId="3" borderId="1" xfId="0" applyFont="1" applyFill="1" applyBorder="1" applyAlignment="1">
      <alignment horizontal="left" vertical="center" wrapText="1"/>
    </xf>
    <xf numFmtId="0" fontId="3" fillId="2" borderId="1" xfId="0" applyFont="1" applyFill="1" applyBorder="1">
      <alignment vertical="center"/>
    </xf>
    <xf numFmtId="0" fontId="50" fillId="3" borderId="1" xfId="0" applyFont="1" applyFill="1" applyBorder="1" applyAlignment="1">
      <alignment horizontal="justify" vertical="center" wrapText="1"/>
    </xf>
    <xf numFmtId="9" fontId="28" fillId="3" borderId="1" xfId="0" applyNumberFormat="1" applyFont="1" applyFill="1" applyBorder="1" applyAlignment="1">
      <alignment horizontal="center" vertical="center" wrapText="1"/>
    </xf>
    <xf numFmtId="0" fontId="50" fillId="3" borderId="1" xfId="0" applyFont="1" applyFill="1" applyBorder="1">
      <alignment vertical="center"/>
    </xf>
    <xf numFmtId="0" fontId="72" fillId="5" borderId="1" xfId="0" applyFont="1" applyFill="1" applyBorder="1" applyAlignment="1">
      <alignment horizontal="center" vertical="center" wrapText="1"/>
    </xf>
    <xf numFmtId="10" fontId="28" fillId="0" borderId="1" xfId="0" applyNumberFormat="1" applyFont="1" applyBorder="1" applyAlignment="1">
      <alignment horizontal="center" vertical="center"/>
    </xf>
    <xf numFmtId="0" fontId="50" fillId="2" borderId="1" xfId="0" applyFont="1" applyFill="1" applyBorder="1">
      <alignment vertical="center"/>
    </xf>
    <xf numFmtId="0" fontId="50" fillId="2" borderId="1" xfId="0" applyFont="1" applyFill="1" applyBorder="1" applyAlignment="1">
      <alignment horizontal="center" vertical="center" wrapText="1"/>
    </xf>
    <xf numFmtId="0" fontId="38" fillId="2" borderId="1" xfId="0" applyFont="1" applyFill="1" applyBorder="1">
      <alignment vertical="center"/>
    </xf>
    <xf numFmtId="0" fontId="6" fillId="2" borderId="1" xfId="0" applyFont="1" applyFill="1" applyBorder="1">
      <alignment vertical="center"/>
    </xf>
    <xf numFmtId="3" fontId="0" fillId="3" borderId="1" xfId="0" applyNumberFormat="1" applyFill="1" applyBorder="1" applyAlignment="1">
      <alignment horizontal="center" vertical="center"/>
    </xf>
    <xf numFmtId="41" fontId="0" fillId="3" borderId="1" xfId="3" applyFont="1" applyFill="1" applyBorder="1" applyAlignment="1">
      <alignment horizontal="center" vertical="center"/>
    </xf>
    <xf numFmtId="3" fontId="59" fillId="3" borderId="1" xfId="0" applyNumberFormat="1" applyFont="1" applyFill="1" applyBorder="1" applyAlignment="1"/>
    <xf numFmtId="0" fontId="16" fillId="3" borderId="1" xfId="0" applyFont="1" applyFill="1" applyBorder="1" applyAlignment="1"/>
    <xf numFmtId="0" fontId="39" fillId="2" borderId="1" xfId="0" applyFont="1" applyFill="1" applyBorder="1">
      <alignment vertical="center"/>
    </xf>
    <xf numFmtId="0" fontId="31" fillId="2" borderId="1" xfId="1" applyFont="1" applyFill="1" applyBorder="1" applyAlignment="1">
      <alignment vertical="center" wrapText="1"/>
    </xf>
    <xf numFmtId="0" fontId="51" fillId="2" borderId="1" xfId="0" applyFont="1" applyFill="1" applyBorder="1">
      <alignment vertical="center"/>
    </xf>
    <xf numFmtId="0" fontId="48" fillId="3" borderId="1" xfId="7" applyFont="1" applyFill="1" applyBorder="1" applyAlignment="1">
      <alignment horizontal="justify" vertical="center"/>
    </xf>
    <xf numFmtId="0" fontId="21" fillId="3" borderId="9"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50" fillId="0" borderId="0" xfId="0" applyFont="1" applyFill="1" applyBorder="1" applyAlignment="1">
      <alignment horizontal="justify" vertical="top" wrapText="1"/>
    </xf>
    <xf numFmtId="9" fontId="72" fillId="6"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51" fillId="8"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50" fillId="3" borderId="1" xfId="0" applyFont="1" applyFill="1" applyBorder="1" applyAlignment="1">
      <alignment vertical="center" wrapText="1"/>
    </xf>
    <xf numFmtId="0" fontId="53" fillId="3" borderId="1" xfId="7" applyFont="1" applyFill="1" applyBorder="1" applyAlignment="1">
      <alignment vertical="center" wrapText="1"/>
    </xf>
    <xf numFmtId="0" fontId="0" fillId="0" borderId="1" xfId="0" applyBorder="1" applyAlignment="1">
      <alignment vertical="center" wrapText="1"/>
    </xf>
    <xf numFmtId="0" fontId="53" fillId="0" borderId="0" xfId="2" applyFont="1" applyFill="1" applyBorder="1" applyAlignment="1">
      <alignment horizontal="left" vertical="center"/>
    </xf>
    <xf numFmtId="0" fontId="53"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16" fillId="3" borderId="1" xfId="4" applyFont="1" applyFill="1" applyBorder="1" applyAlignment="1">
      <alignment horizontal="center" vertical="center"/>
    </xf>
    <xf numFmtId="0" fontId="41"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54" fillId="2" borderId="1" xfId="0" applyFont="1" applyFill="1" applyBorder="1" applyAlignment="1">
      <alignment horizontal="center" vertical="center" wrapText="1"/>
    </xf>
    <xf numFmtId="0" fontId="53" fillId="0" borderId="0" xfId="7" applyFont="1" applyFill="1" applyBorder="1" applyAlignment="1">
      <alignment horizontal="left" vertical="center" wrapText="1"/>
    </xf>
    <xf numFmtId="0" fontId="53"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5" fillId="3" borderId="1" xfId="0" applyFont="1" applyFill="1" applyBorder="1" applyAlignment="1">
      <alignment horizontal="center" vertical="center"/>
    </xf>
    <xf numFmtId="0" fontId="40" fillId="2" borderId="1" xfId="0" applyFont="1" applyFill="1" applyBorder="1" applyAlignment="1">
      <alignment vertical="center" wrapText="1"/>
    </xf>
    <xf numFmtId="0" fontId="0" fillId="2" borderId="1" xfId="0" applyFill="1" applyBorder="1" applyAlignment="1">
      <alignment vertical="center" wrapText="1"/>
    </xf>
    <xf numFmtId="0" fontId="45" fillId="3" borderId="1" xfId="1" applyFont="1" applyFill="1" applyBorder="1" applyAlignment="1">
      <alignment horizontal="center" vertical="center" wrapText="1"/>
    </xf>
    <xf numFmtId="0" fontId="40" fillId="2" borderId="3"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40" fillId="2" borderId="5" xfId="0" applyFont="1" applyFill="1" applyBorder="1" applyAlignment="1">
      <alignment horizontal="left" vertical="center" wrapText="1"/>
    </xf>
    <xf numFmtId="0" fontId="26" fillId="3" borderId="1" xfId="1" applyFill="1" applyBorder="1" applyAlignment="1">
      <alignment horizontal="center" vertical="center" wrapText="1"/>
    </xf>
    <xf numFmtId="0" fontId="5" fillId="3" borderId="1" xfId="10" applyFill="1" applyBorder="1" applyAlignment="1">
      <alignment horizontal="center" vertical="center" wrapText="1"/>
    </xf>
    <xf numFmtId="0" fontId="50"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0" fontId="50" fillId="3" borderId="1" xfId="0" applyFont="1" applyFill="1" applyBorder="1" applyAlignment="1">
      <alignment horizontal="center" vertical="center"/>
    </xf>
    <xf numFmtId="0" fontId="38" fillId="2" borderId="1" xfId="2" applyFont="1" applyFill="1" applyBorder="1" applyAlignment="1">
      <alignment horizontal="left" vertical="center"/>
    </xf>
    <xf numFmtId="3" fontId="34" fillId="2" borderId="1" xfId="2" applyNumberFormat="1" applyFont="1" applyFill="1" applyBorder="1" applyAlignment="1">
      <alignment horizontal="center" vertical="center"/>
    </xf>
    <xf numFmtId="0" fontId="50" fillId="3" borderId="1" xfId="0" applyFont="1" applyFill="1" applyBorder="1" applyAlignment="1">
      <alignment horizontal="center" vertical="center" wrapText="1"/>
    </xf>
    <xf numFmtId="0" fontId="51" fillId="4" borderId="1" xfId="0" applyFont="1" applyFill="1" applyBorder="1" applyAlignment="1">
      <alignment horizontal="left" wrapText="1"/>
    </xf>
    <xf numFmtId="0" fontId="63" fillId="4" borderId="1" xfId="0" applyFont="1" applyFill="1" applyBorder="1" applyAlignment="1">
      <alignment horizontal="center" vertical="center" wrapText="1"/>
    </xf>
    <xf numFmtId="0" fontId="35" fillId="3" borderId="1" xfId="7" applyFont="1" applyFill="1" applyBorder="1" applyAlignment="1">
      <alignment horizontal="left" vertical="center" wrapText="1"/>
    </xf>
    <xf numFmtId="0" fontId="53" fillId="2" borderId="1" xfId="0" applyFont="1" applyFill="1" applyBorder="1" applyAlignment="1">
      <alignment horizontal="center" vertical="center"/>
    </xf>
    <xf numFmtId="0" fontId="53" fillId="3" borderId="1" xfId="7" applyFont="1" applyFill="1" applyBorder="1" applyAlignment="1">
      <alignment horizontal="left" vertical="center" wrapText="1"/>
    </xf>
    <xf numFmtId="0" fontId="52" fillId="2" borderId="1" xfId="0" applyFont="1" applyFill="1" applyBorder="1" applyAlignment="1">
      <alignment horizontal="left" vertical="center"/>
    </xf>
    <xf numFmtId="0" fontId="40" fillId="2" borderId="0" xfId="0" applyFont="1" applyFill="1" applyBorder="1" applyAlignment="1">
      <alignment vertical="center" wrapText="1"/>
    </xf>
    <xf numFmtId="0" fontId="0" fillId="2" borderId="0" xfId="0" applyFill="1" applyBorder="1" applyAlignment="1">
      <alignment vertical="center" wrapText="1"/>
    </xf>
    <xf numFmtId="0" fontId="15" fillId="3" borderId="1" xfId="0" applyFont="1" applyFill="1" applyBorder="1" applyAlignment="1">
      <alignment horizontal="left" vertical="center" wrapText="1"/>
    </xf>
    <xf numFmtId="0" fontId="14" fillId="3" borderId="1" xfId="0" applyFont="1" applyFill="1" applyBorder="1" applyAlignment="1">
      <alignment vertical="center" wrapText="1"/>
    </xf>
    <xf numFmtId="0" fontId="0" fillId="3" borderId="1" xfId="0" applyFill="1" applyBorder="1" applyAlignment="1">
      <alignment vertical="center" wrapText="1"/>
    </xf>
    <xf numFmtId="0" fontId="21" fillId="3" borderId="1" xfId="0" applyFont="1" applyFill="1" applyBorder="1" applyAlignment="1">
      <alignment horizontal="center" vertical="center"/>
    </xf>
    <xf numFmtId="0" fontId="31" fillId="3" borderId="1" xfId="1" applyFont="1" applyFill="1" applyBorder="1" applyAlignment="1">
      <alignment vertical="center" wrapText="1"/>
    </xf>
    <xf numFmtId="0" fontId="36" fillId="2" borderId="1"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0" fillId="9" borderId="1" xfId="0" applyFill="1" applyBorder="1" applyAlignment="1">
      <alignment horizontal="center" vertical="center" wrapText="1"/>
    </xf>
    <xf numFmtId="0" fontId="18" fillId="2" borderId="1" xfId="0" applyFont="1" applyFill="1" applyBorder="1" applyAlignment="1">
      <alignment vertical="center"/>
    </xf>
    <xf numFmtId="0" fontId="0" fillId="0" borderId="1" xfId="0" applyBorder="1" applyAlignment="1">
      <alignment vertical="center"/>
    </xf>
    <xf numFmtId="0" fontId="39" fillId="2" borderId="1" xfId="0" applyFont="1" applyFill="1" applyBorder="1" applyAlignment="1">
      <alignment vertical="center" wrapText="1"/>
    </xf>
    <xf numFmtId="0" fontId="16" fillId="3" borderId="1" xfId="0" applyFont="1" applyFill="1" applyBorder="1" applyAlignment="1">
      <alignment horizontal="center" vertical="center"/>
    </xf>
    <xf numFmtId="0" fontId="0" fillId="0" borderId="0" xfId="0" applyFill="1" applyBorder="1" applyAlignment="1">
      <alignment horizontal="center" vertical="center"/>
    </xf>
    <xf numFmtId="0" fontId="54" fillId="3" borderId="1" xfId="0" applyFont="1" applyFill="1" applyBorder="1" applyAlignment="1">
      <alignment horizontal="left" vertical="center" wrapText="1"/>
    </xf>
  </cellXfs>
  <cellStyles count="12">
    <cellStyle name="Hipervínculo" xfId="1" builtinId="8"/>
    <cellStyle name="Millares" xfId="11" builtinId="3"/>
    <cellStyle name="Millares [0] 2" xfId="3"/>
    <cellStyle name="Millares [0] 3" xfId="6"/>
    <cellStyle name="Millares [0] 4" xfId="9"/>
    <cellStyle name="Normal" xfId="0" builtinId="0"/>
    <cellStyle name="Normal 2" xfId="2"/>
    <cellStyle name="Normal 2 2" xfId="4"/>
    <cellStyle name="Normal 2 3" xfId="7"/>
    <cellStyle name="Normal 2 4" xfId="10"/>
    <cellStyle name="Normal 3" xfId="5"/>
    <cellStyle name="Normal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solidFill>
                <a:latin typeface="+mn-lt"/>
                <a:ea typeface="+mn-ea"/>
                <a:cs typeface="+mn-cs"/>
              </a:defRPr>
            </a:pPr>
            <a:r>
              <a:rPr lang="es-PY" sz="1050" b="1">
                <a:solidFill>
                  <a:schemeClr val="tx1"/>
                </a:solidFill>
              </a:rPr>
              <a:t>Ejecucion Presupuestaria al 31 de marzo de 2021</a:t>
            </a:r>
          </a:p>
          <a:p>
            <a:pPr>
              <a:defRPr sz="1050" b="1" i="0" u="none" strike="noStrike" kern="1200" spc="0" baseline="0">
                <a:solidFill>
                  <a:schemeClr val="tx1"/>
                </a:solidFill>
                <a:latin typeface="+mn-lt"/>
                <a:ea typeface="+mn-ea"/>
                <a:cs typeface="+mn-cs"/>
              </a:defRPr>
            </a:pPr>
            <a:r>
              <a:rPr lang="es-PY" sz="1050" b="1">
                <a:solidFill>
                  <a:schemeClr val="tx1"/>
                </a:solidFill>
              </a:rPr>
              <a:t>(en miles de guaraníes)</a:t>
            </a:r>
          </a:p>
        </c:rich>
      </c:tx>
      <c:layout/>
      <c:overlay val="0"/>
      <c:spPr>
        <a:noFill/>
        <a:ln>
          <a:noFill/>
        </a:ln>
        <a:effectLst/>
      </c:spPr>
    </c:title>
    <c:autoTitleDeleted val="0"/>
    <c:plotArea>
      <c:layout/>
      <c:barChart>
        <c:barDir val="col"/>
        <c:grouping val="clustered"/>
        <c:varyColors val="0"/>
        <c:ser>
          <c:idx val="0"/>
          <c:order val="0"/>
          <c:tx>
            <c:strRef>
              <c:f>[1]NIVELES!$C$3</c:f>
              <c:strCache>
                <c:ptCount val="1"/>
                <c:pt idx="0">
                  <c:v>Presupuesto Vigente </c:v>
                </c:pt>
              </c:strCache>
            </c:strRef>
          </c:tx>
          <c:spPr>
            <a:solidFill>
              <a:srgbClr val="00B0F0"/>
            </a:solidFill>
            <a:ln>
              <a:solidFill>
                <a:srgbClr val="00B0F0"/>
              </a:solidFill>
            </a:ln>
            <a:effectLst/>
          </c:spPr>
          <c:invertIfNegative val="0"/>
          <c:cat>
            <c:strRef>
              <c:f>[1]NIVELES!$B$4:$B$9</c:f>
              <c:strCache>
                <c:ptCount val="6"/>
                <c:pt idx="0">
                  <c:v>Servicios Personales </c:v>
                </c:pt>
                <c:pt idx="1">
                  <c:v>Servicios no Personales </c:v>
                </c:pt>
                <c:pt idx="2">
                  <c:v>Bienes de Consumo e Insumos </c:v>
                </c:pt>
                <c:pt idx="3">
                  <c:v>Inversion Fisica</c:v>
                </c:pt>
                <c:pt idx="4">
                  <c:v>Transferencias</c:v>
                </c:pt>
                <c:pt idx="5">
                  <c:v>Otros Gastos </c:v>
                </c:pt>
              </c:strCache>
            </c:strRef>
          </c:cat>
          <c:val>
            <c:numRef>
              <c:f>[1]NIVELES!$C$4:$C$9</c:f>
              <c:numCache>
                <c:formatCode>General</c:formatCode>
                <c:ptCount val="6"/>
                <c:pt idx="0">
                  <c:v>10547337.625</c:v>
                </c:pt>
                <c:pt idx="1">
                  <c:v>1953699.8</c:v>
                </c:pt>
                <c:pt idx="2">
                  <c:v>8000</c:v>
                </c:pt>
                <c:pt idx="3">
                  <c:v>70000</c:v>
                </c:pt>
                <c:pt idx="4">
                  <c:v>427734.261</c:v>
                </c:pt>
                <c:pt idx="5">
                  <c:v>4429.5940000000001</c:v>
                </c:pt>
              </c:numCache>
            </c:numRef>
          </c:val>
        </c:ser>
        <c:ser>
          <c:idx val="1"/>
          <c:order val="1"/>
          <c:tx>
            <c:strRef>
              <c:f>[1]NIVELES!$D$3</c:f>
              <c:strCache>
                <c:ptCount val="1"/>
                <c:pt idx="0">
                  <c:v>Ejecutado </c:v>
                </c:pt>
              </c:strCache>
            </c:strRef>
          </c:tx>
          <c:spPr>
            <a:solidFill>
              <a:schemeClr val="accent6">
                <a:lumMod val="75000"/>
              </a:schemeClr>
            </a:solidFill>
            <a:ln>
              <a:solidFill>
                <a:schemeClr val="accent6">
                  <a:lumMod val="75000"/>
                </a:schemeClr>
              </a:solidFill>
            </a:ln>
            <a:effectLst/>
          </c:spPr>
          <c:invertIfNegative val="0"/>
          <c:cat>
            <c:strRef>
              <c:f>[1]NIVELES!$B$4:$B$9</c:f>
              <c:strCache>
                <c:ptCount val="6"/>
                <c:pt idx="0">
                  <c:v>Servicios Personales </c:v>
                </c:pt>
                <c:pt idx="1">
                  <c:v>Servicios no Personales </c:v>
                </c:pt>
                <c:pt idx="2">
                  <c:v>Bienes de Consumo e Insumos </c:v>
                </c:pt>
                <c:pt idx="3">
                  <c:v>Inversion Fisica</c:v>
                </c:pt>
                <c:pt idx="4">
                  <c:v>Transferencias</c:v>
                </c:pt>
                <c:pt idx="5">
                  <c:v>Otros Gastos </c:v>
                </c:pt>
              </c:strCache>
            </c:strRef>
          </c:cat>
          <c:val>
            <c:numRef>
              <c:f>[1]NIVELES!$D$4:$D$9</c:f>
              <c:numCache>
                <c:formatCode>General</c:formatCode>
                <c:ptCount val="6"/>
                <c:pt idx="0">
                  <c:v>1953699.8</c:v>
                </c:pt>
                <c:pt idx="1">
                  <c:v>323957.12599999999</c:v>
                </c:pt>
                <c:pt idx="2">
                  <c:v>0</c:v>
                </c:pt>
                <c:pt idx="3">
                  <c:v>67161.8</c:v>
                </c:pt>
                <c:pt idx="4">
                  <c:v>427734.261</c:v>
                </c:pt>
                <c:pt idx="5">
                  <c:v>0</c:v>
                </c:pt>
              </c:numCache>
            </c:numRef>
          </c:val>
        </c:ser>
        <c:dLbls>
          <c:showLegendKey val="0"/>
          <c:showVal val="0"/>
          <c:showCatName val="0"/>
          <c:showSerName val="0"/>
          <c:showPercent val="0"/>
          <c:showBubbleSize val="0"/>
        </c:dLbls>
        <c:gapWidth val="150"/>
        <c:axId val="191257184"/>
        <c:axId val="191288136"/>
      </c:barChart>
      <c:catAx>
        <c:axId val="19125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solidFill>
                <a:latin typeface="+mn-lt"/>
                <a:ea typeface="+mn-ea"/>
                <a:cs typeface="+mn-cs"/>
              </a:defRPr>
            </a:pPr>
            <a:endParaRPr lang="es-PY"/>
          </a:p>
        </c:txPr>
        <c:crossAx val="191288136"/>
        <c:crosses val="autoZero"/>
        <c:auto val="1"/>
        <c:lblAlgn val="ctr"/>
        <c:lblOffset val="100"/>
        <c:noMultiLvlLbl val="0"/>
      </c:catAx>
      <c:valAx>
        <c:axId val="1912881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9125718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100" b="1" i="0" u="none" strike="noStrike" kern="1200" cap="all" baseline="0">
              <a:solidFill>
                <a:schemeClr val="tx1">
                  <a:lumMod val="65000"/>
                  <a:lumOff val="35000"/>
                </a:schemeClr>
              </a:solidFill>
              <a:latin typeface="+mn-lt"/>
              <a:ea typeface="+mn-ea"/>
              <a:cs typeface="+mn-cs"/>
            </a:defRPr>
          </a:pPr>
          <a:endParaRPr lang="es-PY"/>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9043883909904735E-2"/>
          <c:y val="0.21341200054901674"/>
          <c:w val="0.65951446088432808"/>
          <c:h val="0.78658799945098323"/>
        </c:manualLayout>
      </c:layout>
      <c:pie3DChart>
        <c:varyColors val="1"/>
        <c:ser>
          <c:idx val="0"/>
          <c:order val="0"/>
          <c:tx>
            <c:strRef>
              <c:f>[1]NIVELES!$C$3</c:f>
              <c:strCache>
                <c:ptCount val="1"/>
                <c:pt idx="0">
                  <c:v>Presupuesto Vigente </c:v>
                </c:pt>
              </c:strCache>
            </c:strRef>
          </c:tx>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Lbls>
            <c:dLbl>
              <c:idx val="0"/>
              <c:layout>
                <c:manualLayout>
                  <c:x val="9.3065425363096407E-2"/>
                  <c:y val="-0.13930758705055224"/>
                </c:manualLayout>
              </c:layout>
              <c:showLegendKey val="0"/>
              <c:showVal val="0"/>
              <c:showCatName val="0"/>
              <c:showSerName val="0"/>
              <c:showPercent val="1"/>
              <c:showBubbleSize val="0"/>
              <c:extLst>
                <c:ext xmlns:c15="http://schemas.microsoft.com/office/drawing/2012/chart" uri="{CE6537A1-D6FC-4f65-9D91-7224C49458BB}">
                  <c15:layout/>
                </c:ext>
              </c:extLst>
            </c:dLbl>
            <c:dLbl>
              <c:idx val="1"/>
              <c:layout>
                <c:manualLayout>
                  <c:x val="3.8375625311711276E-3"/>
                  <c:y val="-2.9611354659392825E-2"/>
                </c:manualLayout>
              </c:layout>
              <c:showLegendKey val="0"/>
              <c:showVal val="0"/>
              <c:showCatName val="0"/>
              <c:showSerName val="0"/>
              <c:showPercent val="1"/>
              <c:showBubbleSize val="0"/>
              <c:extLst>
                <c:ext xmlns:c15="http://schemas.microsoft.com/office/drawing/2012/chart" uri="{CE6537A1-D6FC-4f65-9D91-7224C49458BB}">
                  <c15:layout/>
                </c:ext>
              </c:extLst>
            </c:dLbl>
            <c:dLbl>
              <c:idx val="2"/>
              <c:layout>
                <c:manualLayout>
                  <c:x val="-5.5052383072380681E-2"/>
                  <c:y val="-6.9451562494097438E-2"/>
                </c:manualLayout>
              </c:layout>
              <c:showLegendKey val="0"/>
              <c:showVal val="0"/>
              <c:showCatName val="0"/>
              <c:showSerName val="0"/>
              <c:showPercent val="1"/>
              <c:showBubbleSize val="0"/>
              <c:extLst>
                <c:ext xmlns:c15="http://schemas.microsoft.com/office/drawing/2012/chart" uri="{CE6537A1-D6FC-4f65-9D91-7224C49458BB}">
                  <c15:layout/>
                </c:ext>
              </c:extLst>
            </c:dLbl>
            <c:dLbl>
              <c:idx val="3"/>
              <c:layout>
                <c:manualLayout>
                  <c:x val="4.0417227117243743E-2"/>
                  <c:y val="-6.4686804655288921E-2"/>
                </c:manualLayout>
              </c:layout>
              <c:showLegendKey val="0"/>
              <c:showVal val="0"/>
              <c:showCatName val="0"/>
              <c:showSerName val="0"/>
              <c:showPercent val="1"/>
              <c:showBubbleSize val="0"/>
              <c:extLst>
                <c:ext xmlns:c15="http://schemas.microsoft.com/office/drawing/2012/chart" uri="{CE6537A1-D6FC-4f65-9D91-7224C49458BB}">
                  <c15:layout/>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solidFill>
                    <a:latin typeface="+mn-lt"/>
                    <a:ea typeface="+mn-ea"/>
                    <a:cs typeface="+mn-cs"/>
                  </a:defRPr>
                </a:pPr>
                <a:endParaRPr lang="es-PY"/>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[1]NIVELES!$B$4:$B$9</c:f>
              <c:strCache>
                <c:ptCount val="6"/>
                <c:pt idx="0">
                  <c:v>Servicios Personales </c:v>
                </c:pt>
                <c:pt idx="1">
                  <c:v>Servicios no Personales </c:v>
                </c:pt>
                <c:pt idx="2">
                  <c:v>Bienes de Consumo e Insumos </c:v>
                </c:pt>
                <c:pt idx="3">
                  <c:v>Inversion Fisica</c:v>
                </c:pt>
                <c:pt idx="4">
                  <c:v>Transferencias</c:v>
                </c:pt>
                <c:pt idx="5">
                  <c:v>Otros Gastos </c:v>
                </c:pt>
              </c:strCache>
            </c:strRef>
          </c:cat>
          <c:val>
            <c:numRef>
              <c:f>[1]NIVELES!$C$4:$C$9</c:f>
              <c:numCache>
                <c:formatCode>General</c:formatCode>
                <c:ptCount val="6"/>
                <c:pt idx="0">
                  <c:v>10547337.625</c:v>
                </c:pt>
                <c:pt idx="1">
                  <c:v>1953699.8</c:v>
                </c:pt>
                <c:pt idx="2">
                  <c:v>8000</c:v>
                </c:pt>
                <c:pt idx="3">
                  <c:v>70000</c:v>
                </c:pt>
                <c:pt idx="4">
                  <c:v>427734.261</c:v>
                </c:pt>
                <c:pt idx="5">
                  <c:v>4429.5940000000001</c:v>
                </c:pt>
              </c:numCache>
            </c:numRef>
          </c:val>
        </c:ser>
        <c:dLbls>
          <c:showLegendKey val="0"/>
          <c:showVal val="0"/>
          <c:showCatName val="0"/>
          <c:showSerName val="0"/>
          <c:showPercent val="1"/>
          <c:showBubbleSize val="0"/>
          <c:showLeaderLines val="1"/>
        </c:dLbls>
      </c:pie3DChart>
      <c:spPr>
        <a:noFill/>
        <a:ln>
          <a:noFill/>
        </a:ln>
        <a:effectLst/>
      </c:spPr>
    </c:plotArea>
    <c:legend>
      <c:legendPos val="b"/>
      <c:layout>
        <c:manualLayout>
          <c:xMode val="edge"/>
          <c:yMode val="edge"/>
          <c:x val="1.3431507709629436E-2"/>
          <c:y val="0.86032896445569307"/>
          <c:w val="0.98076754283085421"/>
          <c:h val="0.114682194790402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0"/>
            <c:bubble3D val="0"/>
            <c:spPr>
              <a:solidFill>
                <a:srgbClr val="00B050"/>
              </a:solidFill>
            </c:spPr>
            <c:extLst xmlns:c16r2="http://schemas.microsoft.com/office/drawing/2015/06/chart">
              <c:ext xmlns:c16="http://schemas.microsoft.com/office/drawing/2014/chart" uri="{C3380CC4-5D6E-409C-BE32-E72D297353CC}">
                <c16:uniqueId val="{00000001-E1B1-43BC-AB5A-9EEFA74AFBF4}"/>
              </c:ext>
            </c:extLst>
          </c:dPt>
          <c:dPt>
            <c:idx val="1"/>
            <c:bubble3D val="0"/>
            <c:spPr>
              <a:solidFill>
                <a:srgbClr val="FFFF00"/>
              </a:solidFill>
            </c:spPr>
            <c:extLst xmlns:c16r2="http://schemas.microsoft.com/office/drawing/2015/06/chart">
              <c:ext xmlns:c16="http://schemas.microsoft.com/office/drawing/2014/chart" uri="{C3380CC4-5D6E-409C-BE32-E72D297353CC}">
                <c16:uniqueId val="{00000003-E1B1-43BC-AB5A-9EEFA74AFBF4}"/>
              </c:ext>
            </c:extLst>
          </c:dPt>
          <c:dPt>
            <c:idx val="2"/>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5-E1B1-43BC-AB5A-9EEFA74AFBF4}"/>
              </c:ext>
            </c:extLst>
          </c:dPt>
          <c:dLbls>
            <c:dLbl>
              <c:idx val="0"/>
              <c:layout>
                <c:manualLayout>
                  <c:x val="1.5322144137923361E-2"/>
                  <c:y val="-4.4504350466960857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E1B1-43BC-AB5A-9EEFA74AFBF4}"/>
                </c:ext>
                <c:ext xmlns:c15="http://schemas.microsoft.com/office/drawing/2012/chart" uri="{CE6537A1-D6FC-4f65-9D91-7224C49458BB}">
                  <c15:layout/>
                </c:ext>
              </c:extLst>
            </c:dLbl>
            <c:dLbl>
              <c:idx val="1"/>
              <c:layout>
                <c:manualLayout>
                  <c:x val="0.10879550947220709"/>
                  <c:y val="8.9646128847945553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3-E1B1-43BC-AB5A-9EEFA74AFBF4}"/>
                </c:ext>
                <c:ext xmlns:c15="http://schemas.microsoft.com/office/drawing/2012/chart" uri="{CE6537A1-D6FC-4f65-9D91-7224C49458BB}">
                  <c15:layout/>
                </c:ext>
              </c:extLst>
            </c:dLbl>
            <c:dLbl>
              <c:idx val="2"/>
              <c:layout>
                <c:manualLayout>
                  <c:x val="-3.4817776490809943E-2"/>
                  <c:y val="-3.1950752473786535E-3"/>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5-E1B1-43BC-AB5A-9EEFA74AFBF4}"/>
                </c:ext>
                <c:ext xmlns:c15="http://schemas.microsoft.com/office/drawing/2012/chart" uri="{CE6537A1-D6FC-4f65-9D91-7224C49458BB}">
                  <c15:layout/>
                </c:ext>
              </c:extLst>
            </c:dLbl>
            <c:spPr>
              <a:noFill/>
              <a:ln>
                <a:noFill/>
              </a:ln>
              <a:effectLst/>
            </c:spPr>
            <c:txPr>
              <a:bodyPr/>
              <a:lstStyle/>
              <a:p>
                <a:pPr>
                  <a:defRPr lang="es-ES" b="1"/>
                </a:pPr>
                <a:endParaRPr lang="es-PY"/>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15:layout/>
              </c:ext>
            </c:extLst>
          </c:dLbls>
          <c:cat>
            <c:strRef>
              <c:f>[2]RESUMEN!$B$4:$B$7</c:f>
              <c:strCache>
                <c:ptCount val="4"/>
                <c:pt idx="0">
                  <c:v>100 % DE CUMPLIMIENTO</c:v>
                </c:pt>
                <c:pt idx="1">
                  <c:v>CUMPLIMIENTO INTERMEDIO</c:v>
                </c:pt>
                <c:pt idx="2">
                  <c:v>NO CUMPLEN</c:v>
                </c:pt>
                <c:pt idx="3">
                  <c:v>NUEVOS OEE, aún sin verificación</c:v>
                </c:pt>
              </c:strCache>
            </c:strRef>
          </c:cat>
          <c:val>
            <c:numRef>
              <c:f>[2]RESUMEN!$C$4:$C$7</c:f>
              <c:numCache>
                <c:formatCode>General</c:formatCode>
                <c:ptCount val="4"/>
                <c:pt idx="0">
                  <c:v>135</c:v>
                </c:pt>
                <c:pt idx="1">
                  <c:v>258</c:v>
                </c:pt>
                <c:pt idx="2">
                  <c:v>28</c:v>
                </c:pt>
                <c:pt idx="3">
                  <c:v>7</c:v>
                </c:pt>
              </c:numCache>
            </c:numRef>
          </c:val>
          <c:extLst xmlns:c16r2="http://schemas.microsoft.com/office/drawing/2015/06/chart">
            <c:ext xmlns:c16="http://schemas.microsoft.com/office/drawing/2014/chart" uri="{C3380CC4-5D6E-409C-BE32-E72D297353CC}">
              <c16:uniqueId val="{00000006-E1B1-43BC-AB5A-9EEFA74AFBF4}"/>
            </c:ext>
          </c:extLst>
        </c:ser>
        <c:dLbls>
          <c:showLegendKey val="0"/>
          <c:showVal val="0"/>
          <c:showCatName val="1"/>
          <c:showSerName val="0"/>
          <c:showPercent val="1"/>
          <c:showBubbleSize val="0"/>
          <c:showLeaderLines val="1"/>
        </c:dLbls>
      </c:pie3DChart>
    </c:plotArea>
    <c:plotVisOnly val="1"/>
    <c:dispBlanksAs val="zero"/>
    <c:showDLblsOverMax val="0"/>
  </c:chart>
  <c:printSettings>
    <c:headerFooter/>
    <c:pageMargins b="0.75000000000000233" l="0.70000000000000062" r="0.70000000000000062" t="0.75000000000000233"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229914</xdr:colOff>
      <xdr:row>163</xdr:row>
      <xdr:rowOff>328450</xdr:rowOff>
    </xdr:from>
    <xdr:to>
      <xdr:col>3</xdr:col>
      <xdr:colOff>2159000</xdr:colOff>
      <xdr:row>167</xdr:row>
      <xdr:rowOff>63500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1580698</xdr:colOff>
      <xdr:row>163</xdr:row>
      <xdr:rowOff>167296</xdr:rowOff>
    </xdr:from>
    <xdr:to>
      <xdr:col>6</xdr:col>
      <xdr:colOff>3240768</xdr:colOff>
      <xdr:row>166</xdr:row>
      <xdr:rowOff>795883</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8113</xdr:colOff>
      <xdr:row>103</xdr:row>
      <xdr:rowOff>246943</xdr:rowOff>
    </xdr:from>
    <xdr:to>
      <xdr:col>4</xdr:col>
      <xdr:colOff>917222</xdr:colOff>
      <xdr:row>107</xdr:row>
      <xdr:rowOff>141111</xdr:rowOff>
    </xdr:to>
    <xdr:pic>
      <xdr:nvPicPr>
        <xdr:cNvPr id="10" name="9 Imagen"/>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77974" y="76746804"/>
          <a:ext cx="8423276" cy="3175001"/>
        </a:xfrm>
        <a:prstGeom prst="rect">
          <a:avLst/>
        </a:prstGeom>
        <a:noFill/>
        <a:ln>
          <a:noFill/>
        </a:ln>
      </xdr:spPr>
    </xdr:pic>
    <xdr:clientData/>
  </xdr:twoCellAnchor>
  <xdr:twoCellAnchor>
    <xdr:from>
      <xdr:col>5</xdr:col>
      <xdr:colOff>1569862</xdr:colOff>
      <xdr:row>103</xdr:row>
      <xdr:rowOff>1199445</xdr:rowOff>
    </xdr:from>
    <xdr:to>
      <xdr:col>7</xdr:col>
      <xdr:colOff>1233664</xdr:colOff>
      <xdr:row>111</xdr:row>
      <xdr:rowOff>264406</xdr:rowOff>
    </xdr:to>
    <xdr:graphicFrame macro="">
      <xdr:nvGraphicFramePr>
        <xdr:cNvPr id="12"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TA/A&#209;O%202021/PLAN%20DE%20RENDICI&#211;N%20DE%20CUENTAS/Nueva%20carpeta/DGAF.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Gr&#225;fico%20en%20Microsoft%20Wor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VELES"/>
    </sheetNames>
    <sheetDataSet>
      <sheetData sheetId="0">
        <row r="3">
          <cell r="C3" t="str">
            <v xml:space="preserve">Presupuesto Vigente </v>
          </cell>
          <cell r="D3" t="str">
            <v xml:space="preserve">Ejecutado </v>
          </cell>
        </row>
        <row r="4">
          <cell r="B4" t="str">
            <v xml:space="preserve">Servicios Personales </v>
          </cell>
          <cell r="C4">
            <v>10547337.625</v>
          </cell>
          <cell r="D4">
            <v>1953699.8</v>
          </cell>
        </row>
        <row r="5">
          <cell r="B5" t="str">
            <v xml:space="preserve">Servicios no Personales </v>
          </cell>
          <cell r="C5">
            <v>1953699.8</v>
          </cell>
          <cell r="D5">
            <v>323957.12599999999</v>
          </cell>
        </row>
        <row r="6">
          <cell r="B6" t="str">
            <v xml:space="preserve">Bienes de Consumo e Insumos </v>
          </cell>
          <cell r="C6">
            <v>8000</v>
          </cell>
          <cell r="D6">
            <v>0</v>
          </cell>
        </row>
        <row r="7">
          <cell r="B7" t="str">
            <v>Inversion Fisica</v>
          </cell>
          <cell r="C7">
            <v>70000</v>
          </cell>
          <cell r="D7">
            <v>67161.8</v>
          </cell>
        </row>
        <row r="8">
          <cell r="B8" t="str">
            <v>Transferencias</v>
          </cell>
          <cell r="C8">
            <v>427734.261</v>
          </cell>
          <cell r="D8">
            <v>427734.261</v>
          </cell>
        </row>
        <row r="9">
          <cell r="B9" t="str">
            <v xml:space="preserve">Otros Gastos </v>
          </cell>
          <cell r="C9">
            <v>4429.5940000000001</v>
          </cell>
          <cell r="D9">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100 %"/>
      <sheetName val="Intermedio"/>
      <sheetName val="NoCumplen"/>
      <sheetName val="Sin_Verificación"/>
      <sheetName val="RESUMEN"/>
      <sheetName val="AyB_5189"/>
      <sheetName val="Munic_Grupo"/>
      <sheetName val="RESUMEN_MUNIC"/>
      <sheetName val="Munic_Pond_Grupo"/>
      <sheetName val="Hoja2"/>
      <sheetName val="Munic_Pond_Grupo_Inv"/>
      <sheetName val="Munic_Ranking_Dpto"/>
    </sheetNames>
    <sheetDataSet>
      <sheetData sheetId="0" refreshError="1"/>
      <sheetData sheetId="1" refreshError="1"/>
      <sheetData sheetId="2" refreshError="1"/>
      <sheetData sheetId="3" refreshError="1"/>
      <sheetData sheetId="4" refreshError="1"/>
      <sheetData sheetId="5">
        <row r="4">
          <cell r="B4" t="str">
            <v>100 % DE CUMPLIMIENTO</v>
          </cell>
          <cell r="C4">
            <v>135</v>
          </cell>
        </row>
        <row r="5">
          <cell r="B5" t="str">
            <v>CUMPLIMIENTO INTERMEDIO</v>
          </cell>
          <cell r="C5">
            <v>258</v>
          </cell>
        </row>
        <row r="6">
          <cell r="B6" t="str">
            <v>NO CUMPLEN</v>
          </cell>
          <cell r="C6">
            <v>28</v>
          </cell>
        </row>
        <row r="7">
          <cell r="B7" t="str">
            <v>NUEVOS OEE, aún sin verificación</v>
          </cell>
          <cell r="C7">
            <v>7</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araguayconcursa.gov.py/" TargetMode="External"/><Relationship Id="rId13" Type="http://schemas.openxmlformats.org/officeDocument/2006/relationships/hyperlink" Target="https://www.sfp.gov.py/sfp/archivos/documentos/Moniteo%20SENAC_xxwqv5j5.pdf" TargetMode="External"/><Relationship Id="rId18" Type="http://schemas.openxmlformats.org/officeDocument/2006/relationships/hyperlink" Target="file:///\\fileserver2\Publico\DGCE\DAII\Informes%20Auditoria%202021" TargetMode="External"/><Relationship Id="rId3" Type="http://schemas.openxmlformats.org/officeDocument/2006/relationships/hyperlink" Target="https://www.sfp.gov.py/sfp/seccion/67-situacion-pcd.html" TargetMode="External"/><Relationship Id="rId21" Type="http://schemas.openxmlformats.org/officeDocument/2006/relationships/hyperlink" Target="https://www.sfp.gov.py/sfp/archivos/documentos/convenio%20MUVH_4of8irr3.pdf" TargetMode="External"/><Relationship Id="rId7" Type="http://schemas.openxmlformats.org/officeDocument/2006/relationships/hyperlink" Target="https://url2.cl/lKj9p" TargetMode="External"/><Relationship Id="rId12" Type="http://schemas.openxmlformats.org/officeDocument/2006/relationships/hyperlink" Target="https://www.sfp.gov.py/sfp/seccion/65-monitoreo-de-la-ley-518914.html" TargetMode="External"/><Relationship Id="rId17" Type="http://schemas.openxmlformats.org/officeDocument/2006/relationships/hyperlink" Target="https://www.sfp.gov.py/inapp/?p=2019Resoluciones%20sobre%20Aranceles%20preferenciales&#8226;%20Resoluci&#243;n%20SFP%20N&#186;%2046/2021%20(Febrero)&#8226;%20Resoluci&#243;n%20SFP%20N&#186;%2064/2021%20(Febrero)&#8226;%20Resoluci&#243;n%20SFP%20N&#186;%20119/2020%20(Marzo)" TargetMode="External"/><Relationship Id="rId25" Type="http://schemas.openxmlformats.org/officeDocument/2006/relationships/drawing" Target="../drawings/drawing1.xml"/><Relationship Id="rId2" Type="http://schemas.openxmlformats.org/officeDocument/2006/relationships/hyperlink" Target="https://url2.cl/Cys5w" TargetMode="External"/><Relationship Id="rId16" Type="http://schemas.openxmlformats.org/officeDocument/2006/relationships/hyperlink" Target="https://www.sfp.gov.py/inapp/?p=2019Resoluciones%20sobre%20Aranceles%20preferenciales&#8226;%20Resoluci&#243;n%20SFP%20N&#186;%2046/2021%20(Febrero)&#8226;%20Resoluci&#243;n%20SFP%20N&#186;%2064/2021%20(Febrero)&#8226;%20Resoluci&#243;n%20SFP%20N&#186;%20119/2020%20(Marzo)" TargetMode="External"/><Relationship Id="rId20" Type="http://schemas.openxmlformats.org/officeDocument/2006/relationships/hyperlink" Target="https://www.contrataciones.gov.py/licitaciones/planificacion/393557-servicio-mantenimiento-reparacion-rodados-1.html" TargetMode="External"/><Relationship Id="rId1" Type="http://schemas.openxmlformats.org/officeDocument/2006/relationships/hyperlink" Target="https://url2.cl/4WxFa" TargetMode="External"/><Relationship Id="rId6" Type="http://schemas.openxmlformats.org/officeDocument/2006/relationships/hyperlink" Target="https://www.contrataciones.gov.py/licitaciones/adjudicacion/382769-servicio-inspeccion-tecnica-vehicular-rodados-sfp-1/resumen-adjudicacion.html" TargetMode="External"/><Relationship Id="rId11" Type="http://schemas.openxmlformats.org/officeDocument/2006/relationships/hyperlink" Target="https://www.sfp.gov.py/sfp/seccion/65-monitoreo-de-la-ley-518914.html" TargetMode="External"/><Relationship Id="rId24" Type="http://schemas.openxmlformats.org/officeDocument/2006/relationships/printerSettings" Target="../printerSettings/printerSettings1.bin"/><Relationship Id="rId5" Type="http://schemas.openxmlformats.org/officeDocument/2006/relationships/hyperlink" Target="https://www.contrataciones.gov.py/licitaciones/adjudicacion/384028-seguros-varios-sfp-1/resumen-adjudicacion.html" TargetMode="External"/><Relationship Id="rId15" Type="http://schemas.openxmlformats.org/officeDocument/2006/relationships/hyperlink" Target="https://www.sfp.gov.py/sfp/archivos/documentos/Moniteo%20SENAC_xxwqv5j5.pdf" TargetMode="External"/><Relationship Id="rId23" Type="http://schemas.openxmlformats.org/officeDocument/2006/relationships/hyperlink" Target="https://www.contrataciones.gov.py/licitaciones/adjudicacion/387458-seguro-vehiculo-sfp-1/resumen-adjudicacion.html" TargetMode="External"/><Relationship Id="rId10" Type="http://schemas.openxmlformats.org/officeDocument/2006/relationships/hyperlink" Target="https://www.sfp.gov.py/sfp/noticia/14797-4715-funcionarios-del-pais-seran-beneficiados-con-los-cursos-gratuitos-ofrecidos-por-la-sfpinapp.html" TargetMode="External"/><Relationship Id="rId19" Type="http://schemas.openxmlformats.org/officeDocument/2006/relationships/hyperlink" Target="https://www.contrataciones.gov.py/licitaciones/planificacion/393562-servicio-mantenimiento-reparacion-aire-acondicionado-edfiicios-sfp-1.html" TargetMode="External"/><Relationship Id="rId4" Type="http://schemas.openxmlformats.org/officeDocument/2006/relationships/hyperlink" Target="https://app.powerbi.com/view?r=eyJrIjoiMmJlYjg1YzgtMmQ3Mi00YzVkLWJkOTQtOTE3ZTZkNzVhYTAzIiwidCI6Ijk2ZDUwYjY5LTE5MGQtNDkxYy1hM2U1LWExYWRlYmMxYTg3NSJ9&amp;pageName=ReportSection267a9df01e64c25cadf6" TargetMode="External"/><Relationship Id="rId9" Type="http://schemas.openxmlformats.org/officeDocument/2006/relationships/hyperlink" Target="http://www.paraguayconcursa.gov.py/" TargetMode="External"/><Relationship Id="rId14" Type="http://schemas.openxmlformats.org/officeDocument/2006/relationships/hyperlink" Target="https://www.sfp.gov.py/sfp/archivos/documentos/Moniteo%20SENAC_xxwqv5j5.pdf" TargetMode="External"/><Relationship Id="rId22" Type="http://schemas.openxmlformats.org/officeDocument/2006/relationships/hyperlink" Target="https://www.sfp.gov.py/sfp/articulo/15155-informe-sobre-inclusion-laboral-de-personas-con-discapacidad-en-el-sector-publico-a-febrero-de-202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15"/>
  <sheetViews>
    <sheetView tabSelected="1" view="pageBreakPreview" topLeftCell="A111" zoomScale="48" zoomScaleNormal="60" zoomScaleSheetLayoutView="48" workbookViewId="0">
      <selection activeCell="B206" sqref="B206:E207"/>
    </sheetView>
  </sheetViews>
  <sheetFormatPr baseColWidth="10" defaultColWidth="9.140625" defaultRowHeight="15"/>
  <cols>
    <col min="1" max="1" width="8.5703125" style="3" customWidth="1"/>
    <col min="2" max="2" width="15" style="3" customWidth="1"/>
    <col min="3" max="3" width="69" style="3" customWidth="1"/>
    <col min="4" max="4" width="43.5703125" style="3" customWidth="1"/>
    <col min="5" max="5" width="46" style="3" customWidth="1"/>
    <col min="6" max="6" width="50.28515625" style="3" customWidth="1"/>
    <col min="7" max="7" width="56.28515625" style="3" customWidth="1"/>
    <col min="8" max="8" width="43.7109375" style="3" customWidth="1"/>
    <col min="9" max="9" width="33.7109375" style="3" hidden="1" customWidth="1"/>
    <col min="10" max="16384" width="9.140625" style="3"/>
  </cols>
  <sheetData>
    <row r="1" spans="2:9" ht="33.75" customHeight="1">
      <c r="B1" s="256" t="s">
        <v>117</v>
      </c>
      <c r="C1" s="257"/>
      <c r="D1" s="257"/>
      <c r="E1" s="257"/>
      <c r="F1" s="153"/>
      <c r="G1" s="153"/>
      <c r="H1" s="153"/>
      <c r="I1" s="153"/>
    </row>
    <row r="2" spans="2:9" ht="27" customHeight="1"/>
    <row r="3" spans="2:9" ht="27" customHeight="1">
      <c r="B3" s="154" t="s">
        <v>0</v>
      </c>
      <c r="C3" s="155"/>
    </row>
    <row r="4" spans="2:9" ht="27" customHeight="1">
      <c r="B4" s="156" t="s">
        <v>1</v>
      </c>
      <c r="C4" s="156" t="s">
        <v>76</v>
      </c>
    </row>
    <row r="5" spans="2:9" ht="27" customHeight="1">
      <c r="B5" s="157" t="s">
        <v>228</v>
      </c>
      <c r="C5" s="157"/>
    </row>
    <row r="6" spans="2:9" ht="27" customHeight="1">
      <c r="B6" s="158"/>
      <c r="C6" s="158"/>
    </row>
    <row r="7" spans="2:9" ht="27" customHeight="1">
      <c r="B7" s="235" t="s">
        <v>2</v>
      </c>
      <c r="C7" s="236"/>
      <c r="D7" s="236"/>
      <c r="E7" s="236"/>
    </row>
    <row r="8" spans="2:9" ht="62.25" customHeight="1">
      <c r="B8" s="258" t="s">
        <v>77</v>
      </c>
      <c r="C8" s="258"/>
      <c r="D8" s="258"/>
      <c r="E8" s="258"/>
    </row>
    <row r="9" spans="2:9" ht="27" customHeight="1">
      <c r="B9" s="4"/>
      <c r="C9" s="4"/>
      <c r="D9" s="4"/>
      <c r="E9" s="4"/>
    </row>
    <row r="10" spans="2:9" ht="27" customHeight="1">
      <c r="B10" s="235" t="s">
        <v>176</v>
      </c>
      <c r="C10" s="236"/>
      <c r="D10" s="236"/>
      <c r="E10" s="236"/>
    </row>
    <row r="11" spans="2:9" ht="93" customHeight="1">
      <c r="B11" s="259" t="s">
        <v>104</v>
      </c>
      <c r="C11" s="260"/>
      <c r="D11" s="260"/>
      <c r="E11" s="260"/>
    </row>
    <row r="12" spans="2:9" ht="27" customHeight="1">
      <c r="B12" s="4"/>
      <c r="C12" s="4"/>
      <c r="D12" s="4"/>
      <c r="E12" s="4"/>
    </row>
    <row r="13" spans="2:9" s="159" customFormat="1" ht="27" customHeight="1">
      <c r="B13" s="235" t="s">
        <v>177</v>
      </c>
      <c r="C13" s="236"/>
      <c r="D13" s="236"/>
      <c r="E13" s="236"/>
      <c r="F13" s="3"/>
      <c r="G13" s="3"/>
      <c r="H13" s="3"/>
      <c r="I13" s="3"/>
    </row>
    <row r="14" spans="2:9" ht="27" customHeight="1">
      <c r="B14" s="5" t="s">
        <v>3</v>
      </c>
      <c r="C14" s="6" t="s">
        <v>4</v>
      </c>
      <c r="D14" s="6" t="s">
        <v>5</v>
      </c>
      <c r="E14" s="7" t="s">
        <v>6</v>
      </c>
    </row>
    <row r="15" spans="2:9" ht="27" customHeight="1">
      <c r="B15" s="8">
        <v>1</v>
      </c>
      <c r="C15" s="9" t="s">
        <v>78</v>
      </c>
      <c r="D15" s="10" t="s">
        <v>98</v>
      </c>
      <c r="E15" s="10" t="s">
        <v>100</v>
      </c>
    </row>
    <row r="16" spans="2:9" ht="27" customHeight="1">
      <c r="B16" s="8">
        <v>2</v>
      </c>
      <c r="C16" s="9" t="s">
        <v>79</v>
      </c>
      <c r="D16" s="10" t="s">
        <v>94</v>
      </c>
      <c r="E16" s="10" t="s">
        <v>101</v>
      </c>
    </row>
    <row r="17" spans="2:7" ht="27" customHeight="1">
      <c r="B17" s="8">
        <v>3</v>
      </c>
      <c r="C17" s="9" t="s">
        <v>80</v>
      </c>
      <c r="D17" s="10" t="s">
        <v>92</v>
      </c>
      <c r="E17" s="10" t="s">
        <v>101</v>
      </c>
    </row>
    <row r="18" spans="2:7" ht="27" customHeight="1">
      <c r="B18" s="8">
        <v>4</v>
      </c>
      <c r="C18" s="9" t="s">
        <v>81</v>
      </c>
      <c r="D18" s="10" t="s">
        <v>90</v>
      </c>
      <c r="E18" s="10" t="s">
        <v>101</v>
      </c>
    </row>
    <row r="19" spans="2:7" ht="27" customHeight="1">
      <c r="B19" s="8">
        <v>5</v>
      </c>
      <c r="C19" s="9" t="s">
        <v>82</v>
      </c>
      <c r="D19" s="10" t="s">
        <v>97</v>
      </c>
      <c r="E19" s="10" t="s">
        <v>102</v>
      </c>
    </row>
    <row r="20" spans="2:7" ht="27" customHeight="1">
      <c r="B20" s="8">
        <v>6</v>
      </c>
      <c r="C20" s="9" t="s">
        <v>83</v>
      </c>
      <c r="D20" s="10" t="s">
        <v>93</v>
      </c>
      <c r="E20" s="10" t="s">
        <v>101</v>
      </c>
    </row>
    <row r="21" spans="2:7" ht="27" customHeight="1">
      <c r="B21" s="8">
        <v>7</v>
      </c>
      <c r="C21" s="9" t="s">
        <v>84</v>
      </c>
      <c r="D21" s="10" t="s">
        <v>96</v>
      </c>
      <c r="E21" s="10" t="s">
        <v>103</v>
      </c>
    </row>
    <row r="22" spans="2:7" ht="27" customHeight="1">
      <c r="B22" s="8">
        <v>8</v>
      </c>
      <c r="C22" s="9" t="s">
        <v>85</v>
      </c>
      <c r="D22" s="149" t="s">
        <v>338</v>
      </c>
      <c r="E22" s="10" t="s">
        <v>286</v>
      </c>
    </row>
    <row r="23" spans="2:7" ht="27" customHeight="1">
      <c r="B23" s="8">
        <v>9</v>
      </c>
      <c r="C23" s="9" t="s">
        <v>86</v>
      </c>
      <c r="D23" s="10" t="s">
        <v>91</v>
      </c>
      <c r="E23" s="10" t="s">
        <v>102</v>
      </c>
    </row>
    <row r="24" spans="2:7" ht="27" customHeight="1">
      <c r="B24" s="8">
        <v>10</v>
      </c>
      <c r="C24" s="9" t="s">
        <v>87</v>
      </c>
      <c r="D24" s="10" t="s">
        <v>95</v>
      </c>
      <c r="E24" s="10" t="s">
        <v>101</v>
      </c>
    </row>
    <row r="25" spans="2:7" ht="27" customHeight="1">
      <c r="B25" s="8">
        <v>11</v>
      </c>
      <c r="C25" s="9" t="s">
        <v>88</v>
      </c>
      <c r="D25" s="10" t="s">
        <v>99</v>
      </c>
      <c r="E25" s="10" t="s">
        <v>101</v>
      </c>
    </row>
    <row r="26" spans="2:7" ht="27" customHeight="1">
      <c r="B26" s="8">
        <v>12</v>
      </c>
      <c r="C26" s="9" t="s">
        <v>89</v>
      </c>
      <c r="D26" s="10" t="s">
        <v>209</v>
      </c>
      <c r="E26" s="10" t="s">
        <v>101</v>
      </c>
    </row>
    <row r="27" spans="2:7">
      <c r="B27" s="11"/>
      <c r="C27" s="12"/>
      <c r="D27" s="13"/>
      <c r="E27" s="13"/>
    </row>
    <row r="28" spans="2:7" ht="30" customHeight="1">
      <c r="B28" s="235" t="s">
        <v>7</v>
      </c>
      <c r="C28" s="236"/>
      <c r="D28" s="236"/>
      <c r="E28" s="236"/>
    </row>
    <row r="29" spans="2:7" ht="30" customHeight="1">
      <c r="B29" s="235" t="s">
        <v>8</v>
      </c>
      <c r="C29" s="236"/>
      <c r="D29" s="236"/>
      <c r="E29" s="236"/>
    </row>
    <row r="30" spans="2:7" ht="94.5" customHeight="1">
      <c r="B30" s="20" t="s">
        <v>9</v>
      </c>
      <c r="C30" s="262" t="s">
        <v>337</v>
      </c>
      <c r="D30" s="222"/>
      <c r="E30" s="222"/>
      <c r="F30" s="160"/>
    </row>
    <row r="31" spans="2:7" ht="12" customHeight="1">
      <c r="B31" s="161"/>
      <c r="C31" s="161"/>
      <c r="D31" s="161"/>
      <c r="E31" s="161"/>
      <c r="F31" s="161"/>
    </row>
    <row r="32" spans="2:7" ht="36.75" customHeight="1">
      <c r="B32" s="235" t="s">
        <v>178</v>
      </c>
      <c r="C32" s="236"/>
      <c r="D32" s="236"/>
      <c r="E32" s="236"/>
      <c r="F32" s="189"/>
      <c r="G32" s="162"/>
    </row>
    <row r="33" spans="2:6" ht="42.75" customHeight="1">
      <c r="B33" s="21" t="s">
        <v>10</v>
      </c>
      <c r="C33" s="21" t="s">
        <v>11</v>
      </c>
      <c r="D33" s="21" t="s">
        <v>12</v>
      </c>
      <c r="E33" s="21" t="s">
        <v>13</v>
      </c>
      <c r="F33" s="22" t="s">
        <v>14</v>
      </c>
    </row>
    <row r="34" spans="2:6" ht="140.25" customHeight="1">
      <c r="B34" s="23" t="s">
        <v>15</v>
      </c>
      <c r="C34" s="24" t="s">
        <v>105</v>
      </c>
      <c r="D34" s="23" t="s">
        <v>107</v>
      </c>
      <c r="E34" s="25" t="s">
        <v>110</v>
      </c>
      <c r="F34" s="26" t="s">
        <v>136</v>
      </c>
    </row>
    <row r="35" spans="2:6" ht="63.75" customHeight="1">
      <c r="B35" s="23" t="s">
        <v>16</v>
      </c>
      <c r="C35" s="24" t="s">
        <v>109</v>
      </c>
      <c r="D35" s="23" t="s">
        <v>107</v>
      </c>
      <c r="E35" s="25" t="s">
        <v>111</v>
      </c>
      <c r="F35" s="26" t="s">
        <v>137</v>
      </c>
    </row>
    <row r="36" spans="2:6" ht="192" customHeight="1">
      <c r="B36" s="23" t="s">
        <v>17</v>
      </c>
      <c r="C36" s="24" t="s">
        <v>108</v>
      </c>
      <c r="D36" s="27" t="s">
        <v>106</v>
      </c>
      <c r="E36" s="25" t="s">
        <v>225</v>
      </c>
      <c r="F36" s="26" t="s">
        <v>138</v>
      </c>
    </row>
    <row r="37" spans="2:6">
      <c r="F37" s="163"/>
    </row>
    <row r="38" spans="2:6" ht="43.5" customHeight="1">
      <c r="B38" s="235" t="s">
        <v>18</v>
      </c>
      <c r="C38" s="236"/>
      <c r="D38" s="236"/>
      <c r="E38" s="236"/>
      <c r="F38" s="189"/>
    </row>
    <row r="39" spans="2:6" ht="51.75" customHeight="1">
      <c r="B39" s="235" t="s">
        <v>19</v>
      </c>
      <c r="C39" s="236"/>
      <c r="D39" s="236"/>
      <c r="E39" s="236"/>
      <c r="F39" s="189"/>
    </row>
    <row r="40" spans="2:6" ht="48" customHeight="1">
      <c r="B40" s="28" t="s">
        <v>20</v>
      </c>
      <c r="C40" s="29" t="s">
        <v>135</v>
      </c>
      <c r="D40" s="28" t="s">
        <v>22</v>
      </c>
      <c r="E40" s="44"/>
      <c r="F40" s="44"/>
    </row>
    <row r="41" spans="2:6" ht="171" customHeight="1">
      <c r="B41" s="30" t="s">
        <v>229</v>
      </c>
      <c r="C41" s="190" t="s">
        <v>235</v>
      </c>
      <c r="D41" s="31" t="s">
        <v>183</v>
      </c>
      <c r="E41" s="43"/>
      <c r="F41" s="43"/>
    </row>
    <row r="42" spans="2:6" s="164" customFormat="1" ht="27" customHeight="1">
      <c r="B42" s="32" t="s">
        <v>23</v>
      </c>
      <c r="C42" s="33">
        <v>1</v>
      </c>
      <c r="D42" s="31" t="s">
        <v>230</v>
      </c>
      <c r="E42" s="45"/>
      <c r="F42" s="45"/>
    </row>
    <row r="43" spans="2:6" s="164" customFormat="1" ht="27" customHeight="1">
      <c r="B43" s="32" t="s">
        <v>26</v>
      </c>
      <c r="C43" s="34"/>
      <c r="D43" s="35"/>
      <c r="E43" s="46"/>
      <c r="F43" s="45"/>
    </row>
    <row r="44" spans="2:6" s="164" customFormat="1" ht="27" customHeight="1">
      <c r="B44" s="32" t="s">
        <v>34</v>
      </c>
      <c r="C44" s="34"/>
      <c r="D44" s="36"/>
      <c r="E44" s="46"/>
      <c r="F44" s="45"/>
    </row>
    <row r="45" spans="2:6" s="164" customFormat="1" ht="27" customHeight="1">
      <c r="B45" s="32" t="s">
        <v>35</v>
      </c>
      <c r="C45" s="34"/>
      <c r="D45" s="36"/>
      <c r="E45" s="46"/>
      <c r="F45" s="45"/>
    </row>
    <row r="46" spans="2:6" s="164" customFormat="1" ht="27" customHeight="1">
      <c r="B46" s="32" t="s">
        <v>180</v>
      </c>
      <c r="C46" s="34"/>
      <c r="D46" s="36"/>
      <c r="E46" s="46"/>
      <c r="F46" s="45"/>
    </row>
    <row r="47" spans="2:6" s="164" customFormat="1" ht="27" customHeight="1">
      <c r="B47" s="32" t="s">
        <v>181</v>
      </c>
      <c r="C47" s="34"/>
      <c r="D47" s="36"/>
      <c r="E47" s="46"/>
      <c r="F47" s="45"/>
    </row>
    <row r="48" spans="2:6" s="164" customFormat="1" ht="27" customHeight="1">
      <c r="B48" s="32" t="s">
        <v>214</v>
      </c>
      <c r="C48" s="34"/>
      <c r="D48" s="36"/>
      <c r="E48" s="46"/>
      <c r="F48" s="45"/>
    </row>
    <row r="49" spans="2:7" s="164" customFormat="1" ht="27" customHeight="1">
      <c r="B49" s="32" t="s">
        <v>215</v>
      </c>
      <c r="C49" s="34"/>
      <c r="D49" s="36"/>
      <c r="E49" s="46"/>
      <c r="F49" s="45"/>
    </row>
    <row r="50" spans="2:7" s="164" customFormat="1" ht="27" customHeight="1">
      <c r="B50" s="32" t="s">
        <v>216</v>
      </c>
      <c r="C50" s="34"/>
      <c r="D50" s="37"/>
      <c r="E50" s="46"/>
      <c r="F50" s="45"/>
    </row>
    <row r="51" spans="2:7" ht="27" customHeight="1">
      <c r="C51" s="161"/>
      <c r="D51" s="161"/>
      <c r="E51" s="161"/>
    </row>
    <row r="52" spans="2:7" ht="20.100000000000001" customHeight="1">
      <c r="B52" s="238" t="s">
        <v>27</v>
      </c>
      <c r="C52" s="239"/>
      <c r="D52" s="239"/>
      <c r="E52" s="239"/>
      <c r="F52" s="240"/>
    </row>
    <row r="53" spans="2:7" ht="20.100000000000001" customHeight="1">
      <c r="B53" s="28" t="s">
        <v>20</v>
      </c>
      <c r="C53" s="21" t="s">
        <v>21</v>
      </c>
      <c r="D53" s="21" t="s">
        <v>28</v>
      </c>
      <c r="E53" s="263" t="s">
        <v>184</v>
      </c>
      <c r="F53" s="263"/>
    </row>
    <row r="54" spans="2:7" ht="20.100000000000001" customHeight="1">
      <c r="B54" s="30" t="s">
        <v>23</v>
      </c>
      <c r="C54" s="34">
        <v>1</v>
      </c>
      <c r="D54" s="237" t="s">
        <v>185</v>
      </c>
      <c r="E54" s="234" t="s">
        <v>234</v>
      </c>
      <c r="F54" s="234"/>
    </row>
    <row r="55" spans="2:7" ht="20.100000000000001" customHeight="1">
      <c r="B55" s="30" t="s">
        <v>24</v>
      </c>
      <c r="C55" s="34" t="s">
        <v>233</v>
      </c>
      <c r="D55" s="233"/>
      <c r="E55" s="234" t="s">
        <v>234</v>
      </c>
      <c r="F55" s="234"/>
    </row>
    <row r="56" spans="2:7" ht="20.100000000000001" customHeight="1">
      <c r="B56" s="30" t="s">
        <v>25</v>
      </c>
      <c r="C56" s="34" t="s">
        <v>233</v>
      </c>
      <c r="D56" s="233"/>
      <c r="E56" s="234" t="s">
        <v>234</v>
      </c>
      <c r="F56" s="234"/>
    </row>
    <row r="57" spans="2:7" ht="20.100000000000001" customHeight="1"/>
    <row r="58" spans="2:7" ht="20.100000000000001" customHeight="1">
      <c r="B58" s="235" t="s">
        <v>29</v>
      </c>
      <c r="C58" s="236"/>
      <c r="D58" s="236"/>
      <c r="E58" s="236"/>
      <c r="F58" s="189"/>
    </row>
    <row r="59" spans="2:7" ht="20.100000000000001" customHeight="1">
      <c r="B59" s="38" t="s">
        <v>20</v>
      </c>
      <c r="C59" s="39" t="s">
        <v>30</v>
      </c>
      <c r="D59" s="39" t="s">
        <v>31</v>
      </c>
      <c r="E59" s="39" t="s">
        <v>32</v>
      </c>
      <c r="F59" s="39" t="s">
        <v>33</v>
      </c>
    </row>
    <row r="60" spans="2:7" ht="20.100000000000001" customHeight="1">
      <c r="B60" s="40" t="s">
        <v>23</v>
      </c>
      <c r="C60" s="41">
        <v>3</v>
      </c>
      <c r="D60" s="42">
        <v>1</v>
      </c>
      <c r="E60" s="43"/>
      <c r="F60" s="232" t="s">
        <v>186</v>
      </c>
    </row>
    <row r="61" spans="2:7" ht="20.100000000000001" customHeight="1">
      <c r="B61" s="40" t="s">
        <v>24</v>
      </c>
      <c r="C61" s="41">
        <v>5</v>
      </c>
      <c r="D61" s="42">
        <v>1</v>
      </c>
      <c r="E61" s="43"/>
      <c r="F61" s="233"/>
    </row>
    <row r="62" spans="2:7" ht="20.100000000000001" customHeight="1">
      <c r="B62" s="40" t="s">
        <v>25</v>
      </c>
      <c r="C62" s="41">
        <v>10</v>
      </c>
      <c r="D62" s="42">
        <v>1</v>
      </c>
      <c r="E62" s="43"/>
      <c r="F62" s="233"/>
    </row>
    <row r="63" spans="2:7" ht="20.100000000000001" customHeight="1"/>
    <row r="64" spans="2:7" ht="24.95" customHeight="1">
      <c r="B64" s="235" t="s">
        <v>36</v>
      </c>
      <c r="C64" s="236"/>
      <c r="D64" s="236"/>
      <c r="E64" s="236"/>
      <c r="F64" s="235"/>
      <c r="G64" s="236"/>
    </row>
    <row r="65" spans="2:9" ht="24.95" customHeight="1">
      <c r="B65" s="44" t="s">
        <v>37</v>
      </c>
      <c r="C65" s="44" t="s">
        <v>38</v>
      </c>
      <c r="D65" s="44" t="s">
        <v>39</v>
      </c>
      <c r="E65" s="44" t="s">
        <v>40</v>
      </c>
      <c r="F65" s="44" t="s">
        <v>41</v>
      </c>
      <c r="G65" s="44" t="s">
        <v>42</v>
      </c>
    </row>
    <row r="66" spans="2:9" ht="24.95" customHeight="1">
      <c r="B66" s="209" t="s">
        <v>226</v>
      </c>
      <c r="C66" s="210"/>
      <c r="D66" s="210"/>
      <c r="E66" s="210"/>
      <c r="F66" s="210"/>
      <c r="G66" s="211"/>
    </row>
    <row r="67" spans="2:9" ht="24.95" customHeight="1">
      <c r="B67" s="212"/>
      <c r="C67" s="213"/>
      <c r="D67" s="213"/>
      <c r="E67" s="213"/>
      <c r="F67" s="213"/>
      <c r="G67" s="214"/>
    </row>
    <row r="68" spans="2:9" ht="24.95" customHeight="1"/>
    <row r="69" spans="2:9" ht="24.95" customHeight="1">
      <c r="B69" s="256" t="s">
        <v>43</v>
      </c>
      <c r="C69" s="257"/>
      <c r="D69" s="257"/>
      <c r="E69" s="257" t="s">
        <v>70</v>
      </c>
      <c r="F69" s="256"/>
      <c r="G69" s="257"/>
    </row>
    <row r="70" spans="2:9" ht="24.95" customHeight="1">
      <c r="D70" s="270" t="s">
        <v>44</v>
      </c>
      <c r="E70" s="270"/>
      <c r="F70" s="270"/>
      <c r="G70" s="270"/>
    </row>
    <row r="71" spans="2:9" ht="24.95" customHeight="1">
      <c r="B71" s="44" t="s">
        <v>37</v>
      </c>
      <c r="C71" s="44" t="s">
        <v>38</v>
      </c>
      <c r="D71" s="44" t="s">
        <v>45</v>
      </c>
      <c r="E71" s="44" t="s">
        <v>46</v>
      </c>
      <c r="F71" s="44" t="s">
        <v>47</v>
      </c>
      <c r="G71" s="44" t="s">
        <v>48</v>
      </c>
    </row>
    <row r="72" spans="2:9" ht="24.95" customHeight="1">
      <c r="B72" s="261" t="s">
        <v>227</v>
      </c>
      <c r="C72" s="261"/>
      <c r="D72" s="261"/>
      <c r="E72" s="261"/>
      <c r="F72" s="261"/>
      <c r="G72" s="261"/>
    </row>
    <row r="73" spans="2:9" ht="24.95" customHeight="1">
      <c r="B73" s="261"/>
      <c r="C73" s="261"/>
      <c r="D73" s="261"/>
      <c r="E73" s="261"/>
      <c r="F73" s="261"/>
      <c r="G73" s="261"/>
    </row>
    <row r="74" spans="2:9" ht="24.95" customHeight="1"/>
    <row r="75" spans="2:9" ht="52.5" customHeight="1">
      <c r="B75" s="235" t="s">
        <v>49</v>
      </c>
      <c r="C75" s="236"/>
      <c r="D75" s="236"/>
      <c r="E75" s="236"/>
      <c r="F75" s="235"/>
      <c r="G75" s="236"/>
      <c r="H75" s="44"/>
    </row>
    <row r="76" spans="2:9" ht="24.95" customHeight="1">
      <c r="B76" s="47" t="s">
        <v>37</v>
      </c>
      <c r="C76" s="47" t="s">
        <v>38</v>
      </c>
      <c r="D76" s="47" t="s">
        <v>39</v>
      </c>
      <c r="E76" s="47" t="s">
        <v>40</v>
      </c>
      <c r="F76" s="47" t="s">
        <v>41</v>
      </c>
      <c r="G76" s="47" t="s">
        <v>163</v>
      </c>
      <c r="H76" s="191" t="s">
        <v>267</v>
      </c>
    </row>
    <row r="77" spans="2:9" ht="267" customHeight="1">
      <c r="B77" s="151">
        <v>1</v>
      </c>
      <c r="C77" s="88" t="s">
        <v>202</v>
      </c>
      <c r="D77" s="88" t="s">
        <v>203</v>
      </c>
      <c r="E77" s="48" t="s">
        <v>204</v>
      </c>
      <c r="F77" s="148" t="s">
        <v>327</v>
      </c>
      <c r="G77" s="192" t="s">
        <v>328</v>
      </c>
      <c r="H77" s="53" t="s">
        <v>268</v>
      </c>
    </row>
    <row r="78" spans="2:9" ht="213" customHeight="1">
      <c r="B78" s="151">
        <v>2</v>
      </c>
      <c r="C78" s="150" t="s">
        <v>206</v>
      </c>
      <c r="D78" s="224" t="s">
        <v>329</v>
      </c>
      <c r="E78" s="148" t="s">
        <v>334</v>
      </c>
      <c r="F78" s="88" t="s">
        <v>232</v>
      </c>
      <c r="G78" s="86" t="s">
        <v>232</v>
      </c>
      <c r="H78" s="49" t="s">
        <v>271</v>
      </c>
      <c r="I78" s="165"/>
    </row>
    <row r="79" spans="2:9" ht="283.5" customHeight="1">
      <c r="B79" s="151">
        <v>3</v>
      </c>
      <c r="C79" s="114" t="s">
        <v>290</v>
      </c>
      <c r="D79" s="224"/>
      <c r="E79" s="148" t="s">
        <v>335</v>
      </c>
      <c r="F79" s="152">
        <v>54</v>
      </c>
      <c r="G79" s="116" t="s">
        <v>292</v>
      </c>
      <c r="H79" s="49"/>
      <c r="I79" s="165"/>
    </row>
    <row r="80" spans="2:9" ht="294.75" customHeight="1">
      <c r="B80" s="151">
        <v>4</v>
      </c>
      <c r="C80" s="88" t="s">
        <v>169</v>
      </c>
      <c r="D80" s="224"/>
      <c r="E80" s="148" t="s">
        <v>336</v>
      </c>
      <c r="F80" s="88" t="s">
        <v>231</v>
      </c>
      <c r="G80" s="116" t="s">
        <v>333</v>
      </c>
      <c r="H80" s="43"/>
    </row>
    <row r="81" spans="2:9" ht="180.75" customHeight="1">
      <c r="B81" s="151">
        <v>5</v>
      </c>
      <c r="C81" s="88" t="s">
        <v>250</v>
      </c>
      <c r="D81" s="224"/>
      <c r="E81" s="48" t="s">
        <v>335</v>
      </c>
      <c r="F81" s="152" t="s">
        <v>251</v>
      </c>
      <c r="G81" s="52" t="s">
        <v>170</v>
      </c>
      <c r="H81" s="43"/>
    </row>
    <row r="82" spans="2:9" ht="409.6" customHeight="1">
      <c r="B82" s="151">
        <v>6</v>
      </c>
      <c r="C82" s="48" t="s">
        <v>223</v>
      </c>
      <c r="D82" s="224"/>
      <c r="E82" s="148" t="s">
        <v>334</v>
      </c>
      <c r="F82" s="88" t="s">
        <v>252</v>
      </c>
      <c r="G82" s="52" t="s">
        <v>170</v>
      </c>
      <c r="H82" s="43"/>
    </row>
    <row r="83" spans="2:9" ht="133.5" customHeight="1">
      <c r="B83" s="151">
        <v>7</v>
      </c>
      <c r="C83" s="48" t="s">
        <v>167</v>
      </c>
      <c r="D83" s="88" t="s">
        <v>113</v>
      </c>
      <c r="E83" s="48" t="s">
        <v>166</v>
      </c>
      <c r="F83" s="152" t="s">
        <v>272</v>
      </c>
      <c r="G83" s="50" t="s">
        <v>217</v>
      </c>
      <c r="H83" s="43"/>
    </row>
    <row r="84" spans="2:9" ht="162.75" customHeight="1">
      <c r="B84" s="151">
        <v>8</v>
      </c>
      <c r="C84" s="88" t="s">
        <v>330</v>
      </c>
      <c r="D84" s="249" t="s">
        <v>114</v>
      </c>
      <c r="E84" s="152" t="s">
        <v>218</v>
      </c>
      <c r="F84" s="117" t="s">
        <v>236</v>
      </c>
      <c r="G84" s="51" t="s">
        <v>219</v>
      </c>
      <c r="H84" s="241" t="s">
        <v>237</v>
      </c>
    </row>
    <row r="85" spans="2:9" ht="123.75" customHeight="1">
      <c r="B85" s="151">
        <v>9</v>
      </c>
      <c r="C85" s="88" t="s">
        <v>210</v>
      </c>
      <c r="D85" s="249"/>
      <c r="E85" s="249" t="s">
        <v>238</v>
      </c>
      <c r="F85" s="249"/>
      <c r="G85" s="249"/>
      <c r="H85" s="242"/>
    </row>
    <row r="86" spans="2:9" ht="102.75" customHeight="1">
      <c r="B86" s="246">
        <v>10</v>
      </c>
      <c r="C86" s="243" t="s">
        <v>168</v>
      </c>
      <c r="D86" s="220" t="s">
        <v>115</v>
      </c>
      <c r="E86" s="249" t="s">
        <v>207</v>
      </c>
      <c r="F86" s="152" t="s">
        <v>253</v>
      </c>
      <c r="G86" s="50" t="s">
        <v>208</v>
      </c>
      <c r="H86" s="43"/>
    </row>
    <row r="87" spans="2:9" ht="116.25" customHeight="1">
      <c r="B87" s="246"/>
      <c r="C87" s="243"/>
      <c r="D87" s="220"/>
      <c r="E87" s="249"/>
      <c r="F87" s="152" t="s">
        <v>254</v>
      </c>
      <c r="G87" s="52" t="s">
        <v>255</v>
      </c>
      <c r="H87" s="43"/>
    </row>
    <row r="88" spans="2:9" ht="307.5" customHeight="1">
      <c r="B88" s="151">
        <v>11</v>
      </c>
      <c r="C88" s="88" t="s">
        <v>172</v>
      </c>
      <c r="D88" s="220"/>
      <c r="E88" s="88" t="s">
        <v>173</v>
      </c>
      <c r="F88" s="152" t="s">
        <v>174</v>
      </c>
      <c r="G88" s="52" t="s">
        <v>175</v>
      </c>
      <c r="H88" s="43"/>
    </row>
    <row r="89" spans="2:9" ht="307.5" customHeight="1">
      <c r="B89" s="151">
        <v>12</v>
      </c>
      <c r="C89" s="88" t="s">
        <v>313</v>
      </c>
      <c r="D89" s="88" t="s">
        <v>115</v>
      </c>
      <c r="E89" s="148" t="s">
        <v>335</v>
      </c>
      <c r="F89" s="152" t="s">
        <v>314</v>
      </c>
      <c r="G89" s="52" t="s">
        <v>315</v>
      </c>
      <c r="H89" s="147" t="s">
        <v>316</v>
      </c>
    </row>
    <row r="90" spans="2:9" ht="307.5" customHeight="1">
      <c r="B90" s="151">
        <v>13</v>
      </c>
      <c r="C90" s="88" t="s">
        <v>317</v>
      </c>
      <c r="D90" s="88" t="s">
        <v>318</v>
      </c>
      <c r="E90" s="148" t="s">
        <v>334</v>
      </c>
      <c r="F90" s="152" t="s">
        <v>319</v>
      </c>
      <c r="G90" s="52" t="s">
        <v>315</v>
      </c>
      <c r="H90" s="147"/>
    </row>
    <row r="91" spans="2:9" ht="307.5" customHeight="1">
      <c r="B91" s="151">
        <v>14</v>
      </c>
      <c r="C91" s="88" t="s">
        <v>320</v>
      </c>
      <c r="D91" s="88" t="s">
        <v>318</v>
      </c>
      <c r="E91" s="88" t="s">
        <v>321</v>
      </c>
      <c r="F91" s="152" t="s">
        <v>322</v>
      </c>
      <c r="G91" s="52" t="s">
        <v>323</v>
      </c>
      <c r="H91" s="147" t="s">
        <v>271</v>
      </c>
    </row>
    <row r="92" spans="2:9" ht="307.5" customHeight="1">
      <c r="B92" s="151">
        <v>15</v>
      </c>
      <c r="C92" s="88" t="s">
        <v>324</v>
      </c>
      <c r="D92" s="88" t="s">
        <v>318</v>
      </c>
      <c r="E92" s="88" t="s">
        <v>173</v>
      </c>
      <c r="F92" s="152" t="s">
        <v>325</v>
      </c>
      <c r="G92" s="193" t="s">
        <v>326</v>
      </c>
      <c r="H92" s="147" t="s">
        <v>271</v>
      </c>
    </row>
    <row r="93" spans="2:9" ht="223.5" customHeight="1">
      <c r="B93" s="151">
        <v>16</v>
      </c>
      <c r="C93" s="88" t="s">
        <v>187</v>
      </c>
      <c r="D93" s="152" t="s">
        <v>188</v>
      </c>
      <c r="E93" s="88" t="s">
        <v>189</v>
      </c>
      <c r="F93" s="152" t="s">
        <v>239</v>
      </c>
      <c r="G93" s="52" t="s">
        <v>236</v>
      </c>
      <c r="H93" s="53" t="s">
        <v>237</v>
      </c>
      <c r="I93" s="19" t="s">
        <v>50</v>
      </c>
    </row>
    <row r="94" spans="2:9" ht="267" customHeight="1">
      <c r="B94" s="115">
        <v>17</v>
      </c>
      <c r="C94" s="86" t="s">
        <v>211</v>
      </c>
      <c r="D94" s="150" t="s">
        <v>212</v>
      </c>
      <c r="E94" s="150" t="s">
        <v>213</v>
      </c>
      <c r="F94" s="150" t="s">
        <v>293</v>
      </c>
      <c r="G94" s="52" t="s">
        <v>263</v>
      </c>
      <c r="H94" s="54" t="s">
        <v>264</v>
      </c>
      <c r="I94" s="166" t="s">
        <v>164</v>
      </c>
    </row>
    <row r="95" spans="2:9" ht="103.5" customHeight="1">
      <c r="B95" s="115">
        <v>18</v>
      </c>
      <c r="C95" s="88" t="s">
        <v>116</v>
      </c>
      <c r="D95" s="152" t="s">
        <v>112</v>
      </c>
      <c r="E95" s="194" t="s">
        <v>171</v>
      </c>
      <c r="F95" s="115" t="s">
        <v>270</v>
      </c>
      <c r="G95" s="126" t="s">
        <v>291</v>
      </c>
      <c r="H95" s="53" t="s">
        <v>269</v>
      </c>
      <c r="I95" s="166"/>
    </row>
    <row r="96" spans="2:9" ht="103.5" customHeight="1">
      <c r="I96" s="166"/>
    </row>
    <row r="97" spans="2:9" ht="91.5" customHeight="1">
      <c r="B97" s="125"/>
      <c r="C97" s="218" t="s">
        <v>301</v>
      </c>
      <c r="D97" s="219"/>
      <c r="E97" s="219"/>
      <c r="F97" s="264" t="s">
        <v>303</v>
      </c>
      <c r="G97" s="264"/>
      <c r="H97" s="265"/>
      <c r="I97" s="166"/>
    </row>
    <row r="98" spans="2:9" ht="36.75" customHeight="1">
      <c r="B98" s="125"/>
      <c r="C98" s="135" t="s">
        <v>294</v>
      </c>
      <c r="D98" s="195" t="s">
        <v>295</v>
      </c>
      <c r="E98" s="195" t="s">
        <v>296</v>
      </c>
      <c r="F98" s="141" t="s">
        <v>304</v>
      </c>
      <c r="G98" s="142" t="s">
        <v>331</v>
      </c>
      <c r="H98" s="142" t="s">
        <v>305</v>
      </c>
      <c r="I98" s="166"/>
    </row>
    <row r="99" spans="2:9" ht="36.75" customHeight="1">
      <c r="B99" s="125"/>
      <c r="C99" s="136" t="s">
        <v>297</v>
      </c>
      <c r="D99" s="134">
        <v>28</v>
      </c>
      <c r="E99" s="196">
        <v>6.88E-2</v>
      </c>
      <c r="F99" s="143" t="s">
        <v>306</v>
      </c>
      <c r="G99" s="144">
        <v>135</v>
      </c>
      <c r="H99" s="145">
        <v>0.315</v>
      </c>
      <c r="I99" s="166"/>
    </row>
    <row r="100" spans="2:9" ht="21.75" customHeight="1">
      <c r="B100" s="125"/>
      <c r="C100" s="136" t="s">
        <v>298</v>
      </c>
      <c r="D100" s="134">
        <v>214</v>
      </c>
      <c r="E100" s="196">
        <v>0.52580000000000005</v>
      </c>
      <c r="F100" s="143" t="s">
        <v>307</v>
      </c>
      <c r="G100" s="144">
        <v>258</v>
      </c>
      <c r="H100" s="145">
        <v>0.60299999999999998</v>
      </c>
      <c r="I100" s="166"/>
    </row>
    <row r="101" spans="2:9" ht="40.5" customHeight="1">
      <c r="B101" s="125"/>
      <c r="C101" s="136" t="s">
        <v>299</v>
      </c>
      <c r="D101" s="134">
        <v>153</v>
      </c>
      <c r="E101" s="196">
        <v>0.37590000000000001</v>
      </c>
      <c r="F101" s="143" t="s">
        <v>308</v>
      </c>
      <c r="G101" s="144">
        <v>28</v>
      </c>
      <c r="H101" s="145">
        <v>6.5000000000000002E-2</v>
      </c>
      <c r="I101" s="166"/>
    </row>
    <row r="102" spans="2:9" ht="48" customHeight="1">
      <c r="B102" s="125"/>
      <c r="C102" s="137" t="s">
        <v>300</v>
      </c>
      <c r="D102" s="134">
        <v>27</v>
      </c>
      <c r="E102" s="196">
        <v>6.6299999999999998E-2</v>
      </c>
      <c r="F102" s="143" t="s">
        <v>309</v>
      </c>
      <c r="G102" s="146" t="s">
        <v>311</v>
      </c>
      <c r="H102" s="145">
        <v>1.6E-2</v>
      </c>
      <c r="I102" s="166"/>
    </row>
    <row r="103" spans="2:9" ht="39" customHeight="1">
      <c r="B103" s="167"/>
      <c r="C103" s="135" t="s">
        <v>302</v>
      </c>
      <c r="D103" s="216">
        <v>1</v>
      </c>
      <c r="E103" s="217"/>
      <c r="F103" s="138" t="s">
        <v>310</v>
      </c>
      <c r="G103" s="139">
        <v>428</v>
      </c>
      <c r="H103" s="140">
        <v>1</v>
      </c>
      <c r="I103" s="168" t="s">
        <v>182</v>
      </c>
    </row>
    <row r="104" spans="2:9" ht="141.75" customHeight="1">
      <c r="B104" s="167"/>
      <c r="C104" s="131"/>
      <c r="D104" s="132"/>
      <c r="E104" s="133"/>
      <c r="F104" s="215" t="s">
        <v>312</v>
      </c>
      <c r="G104" s="215"/>
      <c r="H104" s="215"/>
      <c r="I104" s="168"/>
    </row>
    <row r="105" spans="2:9" ht="39" customHeight="1">
      <c r="B105" s="167"/>
      <c r="C105" s="131"/>
      <c r="D105" s="132"/>
      <c r="E105" s="133"/>
      <c r="F105" s="133"/>
      <c r="G105" s="133"/>
      <c r="H105" s="130"/>
      <c r="I105" s="168"/>
    </row>
    <row r="106" spans="2:9" ht="39" customHeight="1">
      <c r="B106" s="167"/>
      <c r="C106" s="131"/>
      <c r="D106" s="132"/>
      <c r="E106" s="133"/>
      <c r="F106" s="133"/>
      <c r="G106" s="133"/>
      <c r="H106" s="130"/>
      <c r="I106" s="168"/>
    </row>
    <row r="107" spans="2:9" ht="39" customHeight="1">
      <c r="B107" s="167"/>
      <c r="C107" s="131"/>
      <c r="D107" s="132"/>
      <c r="E107" s="133"/>
      <c r="F107" s="133"/>
      <c r="G107" s="133"/>
      <c r="H107" s="130"/>
      <c r="I107" s="168"/>
    </row>
    <row r="108" spans="2:9" ht="39" customHeight="1">
      <c r="B108" s="167"/>
      <c r="C108" s="127"/>
      <c r="D108" s="128"/>
      <c r="E108" s="129"/>
      <c r="F108" s="129"/>
      <c r="G108" s="129"/>
      <c r="H108" s="169"/>
      <c r="I108" s="168"/>
    </row>
    <row r="109" spans="2:9" ht="39" customHeight="1">
      <c r="B109" s="167"/>
      <c r="C109" s="127"/>
      <c r="D109" s="128"/>
      <c r="E109" s="129"/>
      <c r="F109" s="129"/>
      <c r="G109" s="129"/>
      <c r="H109" s="169"/>
      <c r="I109" s="168"/>
    </row>
    <row r="110" spans="2:9" ht="39" customHeight="1">
      <c r="B110" s="167"/>
      <c r="C110" s="127"/>
      <c r="D110" s="128"/>
      <c r="E110" s="129"/>
      <c r="F110" s="129"/>
      <c r="G110" s="129"/>
      <c r="H110" s="169"/>
      <c r="I110" s="168"/>
    </row>
    <row r="111" spans="2:9" ht="39" customHeight="1">
      <c r="B111" s="167"/>
      <c r="C111" s="127"/>
      <c r="D111" s="128"/>
      <c r="E111" s="129"/>
      <c r="F111" s="129"/>
      <c r="G111" s="129"/>
      <c r="H111" s="169"/>
      <c r="I111" s="168"/>
    </row>
    <row r="112" spans="2:9" ht="39" customHeight="1">
      <c r="B112" s="167"/>
      <c r="C112" s="127"/>
      <c r="D112" s="128"/>
      <c r="E112" s="129"/>
      <c r="F112" s="129"/>
      <c r="G112" s="129"/>
      <c r="H112" s="169"/>
      <c r="I112" s="168"/>
    </row>
    <row r="113" spans="2:9" ht="47.25" customHeight="1">
      <c r="B113" s="81" t="s">
        <v>51</v>
      </c>
      <c r="C113" s="197"/>
      <c r="D113" s="198"/>
      <c r="E113" s="197"/>
      <c r="F113" s="197"/>
      <c r="G113" s="197"/>
      <c r="H113" s="170"/>
      <c r="I113" s="171" t="s">
        <v>165</v>
      </c>
    </row>
    <row r="114" spans="2:9" ht="79.5" customHeight="1">
      <c r="B114" s="118" t="s">
        <v>52</v>
      </c>
      <c r="C114" s="118" t="s">
        <v>53</v>
      </c>
      <c r="D114" s="118" t="s">
        <v>54</v>
      </c>
      <c r="E114" s="118" t="s">
        <v>55</v>
      </c>
      <c r="F114" s="119" t="s">
        <v>56</v>
      </c>
      <c r="G114" s="118" t="s">
        <v>57</v>
      </c>
      <c r="H114" s="170"/>
      <c r="I114" s="172" t="s">
        <v>165</v>
      </c>
    </row>
    <row r="115" spans="2:9" ht="77.25" customHeight="1">
      <c r="B115" s="120">
        <v>387458</v>
      </c>
      <c r="C115" s="120">
        <v>264</v>
      </c>
      <c r="D115" s="121">
        <v>4810000</v>
      </c>
      <c r="E115" s="120" t="s">
        <v>118</v>
      </c>
      <c r="F115" s="120" t="s">
        <v>119</v>
      </c>
      <c r="G115" s="122" t="s">
        <v>256</v>
      </c>
      <c r="H115" s="166"/>
      <c r="I115" s="173" t="s">
        <v>165</v>
      </c>
    </row>
    <row r="116" spans="2:9" ht="75.75" customHeight="1">
      <c r="B116" s="120">
        <v>393562</v>
      </c>
      <c r="C116" s="120">
        <v>242</v>
      </c>
      <c r="D116" s="121">
        <v>25000000</v>
      </c>
      <c r="E116" s="123" t="s">
        <v>257</v>
      </c>
      <c r="F116" s="120">
        <v>0</v>
      </c>
      <c r="G116" s="122" t="s">
        <v>258</v>
      </c>
      <c r="H116" s="166"/>
      <c r="I116" s="172" t="s">
        <v>165</v>
      </c>
    </row>
    <row r="117" spans="2:9" ht="63.75" customHeight="1">
      <c r="B117" s="120">
        <v>393557</v>
      </c>
      <c r="C117" s="120">
        <v>244</v>
      </c>
      <c r="D117" s="121">
        <v>25000000</v>
      </c>
      <c r="E117" s="123" t="s">
        <v>257</v>
      </c>
      <c r="F117" s="120">
        <v>0</v>
      </c>
      <c r="G117" s="122" t="s">
        <v>259</v>
      </c>
      <c r="H117" s="166"/>
      <c r="I117" s="172" t="s">
        <v>165</v>
      </c>
    </row>
    <row r="118" spans="2:9" ht="58.5" customHeight="1">
      <c r="B118" s="120">
        <v>382769</v>
      </c>
      <c r="C118" s="120">
        <v>260</v>
      </c>
      <c r="D118" s="121">
        <v>834966</v>
      </c>
      <c r="E118" s="120" t="s">
        <v>190</v>
      </c>
      <c r="F118" s="120" t="s">
        <v>119</v>
      </c>
      <c r="G118" s="124" t="s">
        <v>191</v>
      </c>
      <c r="H118" s="4"/>
      <c r="I118" s="174" t="s">
        <v>183</v>
      </c>
    </row>
    <row r="119" spans="2:9" ht="66" customHeight="1">
      <c r="B119" s="120">
        <v>384028</v>
      </c>
      <c r="C119" s="120">
        <v>260</v>
      </c>
      <c r="D119" s="121">
        <v>15700000</v>
      </c>
      <c r="E119" s="120" t="s">
        <v>118</v>
      </c>
      <c r="F119" s="120" t="s">
        <v>192</v>
      </c>
      <c r="G119" s="124" t="s">
        <v>193</v>
      </c>
      <c r="H119" s="4"/>
      <c r="I119" s="175" t="s">
        <v>220</v>
      </c>
    </row>
    <row r="120" spans="2:9" ht="66" customHeight="1">
      <c r="H120" s="4"/>
      <c r="I120" s="175"/>
    </row>
    <row r="121" spans="2:9" ht="51.75" customHeight="1">
      <c r="B121" s="199" t="s">
        <v>58</v>
      </c>
      <c r="C121" s="199"/>
      <c r="D121" s="200"/>
      <c r="E121" s="200"/>
      <c r="F121" s="200"/>
      <c r="G121" s="200"/>
      <c r="H121" s="176"/>
      <c r="I121" s="177" t="s">
        <v>164</v>
      </c>
    </row>
    <row r="122" spans="2:9" ht="40.5" customHeight="1">
      <c r="B122" s="247" t="s">
        <v>262</v>
      </c>
      <c r="C122" s="247"/>
      <c r="D122" s="248"/>
      <c r="E122" s="248"/>
      <c r="F122" s="248"/>
      <c r="G122" s="200"/>
      <c r="H122" s="170"/>
      <c r="I122" s="178" t="s">
        <v>165</v>
      </c>
    </row>
    <row r="123" spans="2:9" ht="55.5" customHeight="1">
      <c r="B123" s="55" t="s">
        <v>59</v>
      </c>
      <c r="C123" s="55" t="s">
        <v>60</v>
      </c>
      <c r="D123" s="56" t="s">
        <v>38</v>
      </c>
      <c r="E123" s="55" t="s">
        <v>61</v>
      </c>
      <c r="F123" s="55" t="s">
        <v>195</v>
      </c>
      <c r="G123" s="55" t="s">
        <v>62</v>
      </c>
      <c r="H123" s="170"/>
      <c r="I123" s="178" t="s">
        <v>165</v>
      </c>
    </row>
    <row r="124" spans="2:9" ht="30" customHeight="1">
      <c r="B124" s="226">
        <v>100</v>
      </c>
      <c r="C124" s="57">
        <v>111</v>
      </c>
      <c r="D124" s="58" t="s">
        <v>139</v>
      </c>
      <c r="E124" s="59">
        <v>8302800000</v>
      </c>
      <c r="F124" s="59">
        <v>1850000000</v>
      </c>
      <c r="G124" s="60">
        <f>+E124-F124</f>
        <v>6452800000</v>
      </c>
      <c r="H124" s="170"/>
      <c r="I124" s="179" t="s">
        <v>224</v>
      </c>
    </row>
    <row r="125" spans="2:9" ht="32.25" customHeight="1">
      <c r="B125" s="226"/>
      <c r="C125" s="57">
        <v>113</v>
      </c>
      <c r="D125" s="58" t="s">
        <v>140</v>
      </c>
      <c r="E125" s="59">
        <v>414799200</v>
      </c>
      <c r="F125" s="59">
        <v>103699800</v>
      </c>
      <c r="G125" s="60">
        <f t="shared" ref="G125:G137" si="0">+E125-F125</f>
        <v>311099400</v>
      </c>
      <c r="H125" s="170"/>
      <c r="I125" s="178" t="s">
        <v>165</v>
      </c>
    </row>
    <row r="126" spans="2:9" ht="33.75" customHeight="1">
      <c r="B126" s="226"/>
      <c r="C126" s="57">
        <v>114</v>
      </c>
      <c r="D126" s="58" t="s">
        <v>141</v>
      </c>
      <c r="E126" s="59">
        <v>726466600</v>
      </c>
      <c r="F126" s="59">
        <v>0</v>
      </c>
      <c r="G126" s="60">
        <f t="shared" si="0"/>
        <v>726466600</v>
      </c>
      <c r="H126" s="180"/>
      <c r="I126" s="180"/>
    </row>
    <row r="127" spans="2:9" ht="33" customHeight="1">
      <c r="B127" s="226"/>
      <c r="C127" s="57">
        <v>133</v>
      </c>
      <c r="D127" s="58" t="s">
        <v>142</v>
      </c>
      <c r="E127" s="59">
        <v>491066725</v>
      </c>
      <c r="F127" s="59">
        <v>181514461</v>
      </c>
      <c r="G127" s="60">
        <f t="shared" si="0"/>
        <v>309552264</v>
      </c>
      <c r="H127" s="180"/>
      <c r="I127" s="180"/>
    </row>
    <row r="128" spans="2:9" ht="34.5" customHeight="1">
      <c r="B128" s="226"/>
      <c r="C128" s="57">
        <v>137</v>
      </c>
      <c r="D128" s="58" t="s">
        <v>143</v>
      </c>
      <c r="E128" s="59">
        <v>35100000</v>
      </c>
      <c r="F128" s="57">
        <v>0</v>
      </c>
      <c r="G128" s="60">
        <f t="shared" si="0"/>
        <v>35100000</v>
      </c>
      <c r="H128" s="181"/>
      <c r="I128" s="180"/>
    </row>
    <row r="129" spans="2:9" ht="33" customHeight="1">
      <c r="B129" s="226"/>
      <c r="C129" s="57">
        <v>144</v>
      </c>
      <c r="D129" s="58" t="s">
        <v>144</v>
      </c>
      <c r="E129" s="59">
        <v>189800000</v>
      </c>
      <c r="F129" s="59">
        <v>44909338</v>
      </c>
      <c r="G129" s="60">
        <f t="shared" si="0"/>
        <v>144890662</v>
      </c>
      <c r="H129" s="174"/>
      <c r="I129" s="180"/>
    </row>
    <row r="130" spans="2:9" ht="33.75" customHeight="1">
      <c r="B130" s="226"/>
      <c r="C130" s="57">
        <v>145</v>
      </c>
      <c r="D130" s="58" t="s">
        <v>145</v>
      </c>
      <c r="E130" s="59">
        <v>42900000</v>
      </c>
      <c r="F130" s="57">
        <v>2870000</v>
      </c>
      <c r="G130" s="60">
        <f t="shared" si="0"/>
        <v>40030000</v>
      </c>
      <c r="H130" s="174"/>
      <c r="I130" s="180"/>
    </row>
    <row r="131" spans="2:9" ht="37.5" customHeight="1">
      <c r="B131" s="226"/>
      <c r="C131" s="57">
        <v>199</v>
      </c>
      <c r="D131" s="58" t="s">
        <v>146</v>
      </c>
      <c r="E131" s="59">
        <v>344405100</v>
      </c>
      <c r="F131" s="59">
        <v>61406666</v>
      </c>
      <c r="G131" s="60">
        <f t="shared" si="0"/>
        <v>282998434</v>
      </c>
      <c r="H131" s="174"/>
      <c r="I131" s="180"/>
    </row>
    <row r="132" spans="2:9" ht="25.5" customHeight="1">
      <c r="B132" s="226">
        <v>200</v>
      </c>
      <c r="C132" s="61">
        <v>210</v>
      </c>
      <c r="D132" s="62" t="s">
        <v>147</v>
      </c>
      <c r="E132" s="63">
        <f>SUM(E133:E135)</f>
        <v>144000000</v>
      </c>
      <c r="F132" s="64">
        <f>+F133+F134+F135</f>
        <v>24978979</v>
      </c>
      <c r="G132" s="65">
        <f>+E132-F132</f>
        <v>119021021</v>
      </c>
      <c r="H132" s="174"/>
      <c r="I132" s="180"/>
    </row>
    <row r="133" spans="2:9" ht="38.25" customHeight="1">
      <c r="B133" s="226"/>
      <c r="C133" s="57">
        <v>211</v>
      </c>
      <c r="D133" s="58" t="s">
        <v>148</v>
      </c>
      <c r="E133" s="59">
        <v>96000000</v>
      </c>
      <c r="F133" s="59">
        <v>22284000</v>
      </c>
      <c r="G133" s="60"/>
      <c r="H133" s="174"/>
      <c r="I133" s="180"/>
    </row>
    <row r="134" spans="2:9" ht="25.5" customHeight="1">
      <c r="B134" s="226"/>
      <c r="C134" s="57">
        <v>212</v>
      </c>
      <c r="D134" s="58" t="s">
        <v>149</v>
      </c>
      <c r="E134" s="59">
        <v>16800000</v>
      </c>
      <c r="F134" s="59">
        <v>2009478</v>
      </c>
      <c r="G134" s="60"/>
      <c r="H134" s="180"/>
      <c r="I134" s="180"/>
    </row>
    <row r="135" spans="2:9" ht="43.5" customHeight="1">
      <c r="B135" s="226"/>
      <c r="C135" s="57">
        <v>214</v>
      </c>
      <c r="D135" s="58" t="s">
        <v>150</v>
      </c>
      <c r="E135" s="59">
        <v>31200000</v>
      </c>
      <c r="F135" s="59">
        <v>685501</v>
      </c>
      <c r="G135" s="60"/>
      <c r="H135" s="180"/>
      <c r="I135" s="180"/>
    </row>
    <row r="136" spans="2:9" ht="45" customHeight="1">
      <c r="B136" s="226"/>
      <c r="C136" s="66">
        <v>230</v>
      </c>
      <c r="D136" s="67" t="s">
        <v>151</v>
      </c>
      <c r="E136" s="59">
        <v>4953599</v>
      </c>
      <c r="F136" s="59">
        <v>0</v>
      </c>
      <c r="G136" s="68">
        <f t="shared" si="0"/>
        <v>4953599</v>
      </c>
      <c r="H136" s="180"/>
      <c r="I136" s="180"/>
    </row>
    <row r="137" spans="2:9" ht="42.75" customHeight="1">
      <c r="B137" s="226"/>
      <c r="C137" s="69">
        <v>240</v>
      </c>
      <c r="D137" s="70" t="s">
        <v>152</v>
      </c>
      <c r="E137" s="64">
        <f>SUM(E138:E139)</f>
        <v>18525000</v>
      </c>
      <c r="F137" s="71">
        <f>+F138+F139</f>
        <v>0</v>
      </c>
      <c r="G137" s="72">
        <f t="shared" si="0"/>
        <v>18525000</v>
      </c>
      <c r="H137" s="182"/>
    </row>
    <row r="138" spans="2:9" ht="36" customHeight="1">
      <c r="B138" s="226"/>
      <c r="C138" s="41">
        <v>242</v>
      </c>
      <c r="D138" s="58" t="s">
        <v>194</v>
      </c>
      <c r="E138" s="59">
        <v>13775000</v>
      </c>
      <c r="F138" s="59">
        <v>0</v>
      </c>
      <c r="G138" s="73"/>
      <c r="H138" s="183"/>
    </row>
    <row r="139" spans="2:9" ht="30.75" customHeight="1">
      <c r="B139" s="226"/>
      <c r="C139" s="41">
        <v>244</v>
      </c>
      <c r="D139" s="58" t="s">
        <v>153</v>
      </c>
      <c r="E139" s="59">
        <v>4750000</v>
      </c>
      <c r="F139" s="59">
        <v>0</v>
      </c>
      <c r="G139" s="73"/>
      <c r="H139" s="183"/>
    </row>
    <row r="140" spans="2:9" ht="36.75" customHeight="1">
      <c r="B140" s="226"/>
      <c r="C140" s="69">
        <v>250</v>
      </c>
      <c r="D140" s="62" t="s">
        <v>154</v>
      </c>
      <c r="E140" s="64">
        <f>SUM(E141:E142)</f>
        <v>149926525</v>
      </c>
      <c r="F140" s="71">
        <f>+F141+F142</f>
        <v>143127480</v>
      </c>
      <c r="G140" s="72">
        <f>+E140-F140</f>
        <v>6799045</v>
      </c>
      <c r="H140" s="183"/>
    </row>
    <row r="141" spans="2:9" ht="27.75" customHeight="1">
      <c r="B141" s="226"/>
      <c r="C141" s="41">
        <v>251</v>
      </c>
      <c r="D141" s="58" t="s">
        <v>155</v>
      </c>
      <c r="E141" s="201">
        <v>126000000</v>
      </c>
      <c r="F141" s="74">
        <v>126000000</v>
      </c>
      <c r="G141" s="202"/>
      <c r="H141" s="183"/>
    </row>
    <row r="142" spans="2:9" ht="33" customHeight="1">
      <c r="B142" s="226"/>
      <c r="C142" s="41">
        <v>255</v>
      </c>
      <c r="D142" s="58" t="s">
        <v>156</v>
      </c>
      <c r="E142" s="201">
        <v>23926525</v>
      </c>
      <c r="F142" s="74">
        <v>17127480</v>
      </c>
      <c r="G142" s="202"/>
      <c r="H142" s="183"/>
    </row>
    <row r="143" spans="2:9" ht="38.25" customHeight="1">
      <c r="B143" s="226"/>
      <c r="C143" s="69">
        <v>260</v>
      </c>
      <c r="D143" s="62" t="s">
        <v>157</v>
      </c>
      <c r="E143" s="64">
        <f>SUM(E144:E147)</f>
        <v>10582306</v>
      </c>
      <c r="F143" s="71">
        <f>+F144+F145+F146+F147</f>
        <v>5290000</v>
      </c>
      <c r="G143" s="75">
        <f>+E143-F143</f>
        <v>5292306</v>
      </c>
      <c r="H143" s="183"/>
    </row>
    <row r="144" spans="2:9" ht="27.75" customHeight="1">
      <c r="B144" s="226"/>
      <c r="C144" s="69">
        <v>263</v>
      </c>
      <c r="D144" s="76" t="s">
        <v>260</v>
      </c>
      <c r="E144" s="59">
        <v>197806</v>
      </c>
      <c r="F144" s="71">
        <v>0</v>
      </c>
      <c r="G144" s="75"/>
      <c r="H144" s="183"/>
    </row>
    <row r="145" spans="2:8" ht="30" customHeight="1">
      <c r="B145" s="226"/>
      <c r="C145" s="66">
        <v>264</v>
      </c>
      <c r="D145" s="76" t="s">
        <v>221</v>
      </c>
      <c r="E145" s="59">
        <v>8901000</v>
      </c>
      <c r="F145" s="59">
        <v>4810000</v>
      </c>
      <c r="G145" s="75"/>
      <c r="H145" s="183"/>
    </row>
    <row r="146" spans="2:8" ht="27.75" customHeight="1">
      <c r="B146" s="226"/>
      <c r="C146" s="41">
        <v>268</v>
      </c>
      <c r="D146" s="58" t="s">
        <v>222</v>
      </c>
      <c r="E146" s="59">
        <v>593400</v>
      </c>
      <c r="F146" s="59">
        <v>480000</v>
      </c>
      <c r="G146" s="202"/>
      <c r="H146" s="183"/>
    </row>
    <row r="147" spans="2:8" ht="27.75" customHeight="1">
      <c r="B147" s="226"/>
      <c r="C147" s="41">
        <v>269</v>
      </c>
      <c r="D147" s="58" t="s">
        <v>261</v>
      </c>
      <c r="E147" s="59">
        <v>890100</v>
      </c>
      <c r="F147" s="59">
        <v>0</v>
      </c>
      <c r="G147" s="202"/>
      <c r="H147" s="183"/>
    </row>
    <row r="148" spans="2:8" ht="27.75" customHeight="1">
      <c r="B148" s="226"/>
      <c r="C148" s="69">
        <v>270</v>
      </c>
      <c r="D148" s="62" t="s">
        <v>158</v>
      </c>
      <c r="E148" s="64">
        <f>+E149</f>
        <v>1050000000</v>
      </c>
      <c r="F148" s="64">
        <f>+F149</f>
        <v>150560667</v>
      </c>
      <c r="G148" s="75">
        <f>+E148-F148</f>
        <v>899439333</v>
      </c>
      <c r="H148" s="183"/>
    </row>
    <row r="149" spans="2:8" ht="42" customHeight="1">
      <c r="B149" s="226"/>
      <c r="C149" s="41">
        <v>271</v>
      </c>
      <c r="D149" s="58" t="s">
        <v>159</v>
      </c>
      <c r="E149" s="59">
        <v>1050000000</v>
      </c>
      <c r="F149" s="74">
        <v>150560667</v>
      </c>
      <c r="G149" s="77"/>
      <c r="H149" s="183"/>
    </row>
    <row r="150" spans="2:8" ht="27.75" customHeight="1">
      <c r="B150" s="269">
        <v>300</v>
      </c>
      <c r="C150" s="69">
        <v>360</v>
      </c>
      <c r="D150" s="62" t="s">
        <v>160</v>
      </c>
      <c r="E150" s="64">
        <f>+E151</f>
        <v>8000000</v>
      </c>
      <c r="F150" s="64">
        <f>+F151</f>
        <v>0</v>
      </c>
      <c r="G150" s="75">
        <v>0</v>
      </c>
      <c r="H150" s="183"/>
    </row>
    <row r="151" spans="2:8" ht="27.75" customHeight="1">
      <c r="B151" s="269"/>
      <c r="C151" s="41">
        <v>361</v>
      </c>
      <c r="D151" s="58" t="s">
        <v>161</v>
      </c>
      <c r="E151" s="59">
        <v>8000000</v>
      </c>
      <c r="F151" s="74">
        <v>0</v>
      </c>
      <c r="G151" s="77"/>
      <c r="H151" s="183"/>
    </row>
    <row r="152" spans="2:8" ht="43.5" customHeight="1">
      <c r="B152" s="69">
        <v>900</v>
      </c>
      <c r="C152" s="41">
        <v>910</v>
      </c>
      <c r="D152" s="78" t="s">
        <v>162</v>
      </c>
      <c r="E152" s="59">
        <v>4429594</v>
      </c>
      <c r="F152" s="74">
        <v>0</v>
      </c>
      <c r="G152" s="77">
        <f>+E152-F152</f>
        <v>4429594</v>
      </c>
      <c r="H152" s="183"/>
    </row>
    <row r="153" spans="2:8" ht="43.5" customHeight="1"/>
    <row r="154" spans="2:8" ht="51" customHeight="1">
      <c r="B154" s="250" t="s">
        <v>273</v>
      </c>
      <c r="C154" s="250"/>
      <c r="D154" s="250"/>
      <c r="E154" s="250"/>
      <c r="F154" s="250"/>
      <c r="G154" s="250"/>
      <c r="H154" s="100"/>
    </row>
    <row r="155" spans="2:8" ht="39.75" customHeight="1">
      <c r="B155" s="251" t="s">
        <v>287</v>
      </c>
      <c r="C155" s="251"/>
      <c r="D155" s="251"/>
      <c r="E155" s="251"/>
      <c r="F155" s="251"/>
      <c r="G155" s="251"/>
      <c r="H155" s="104"/>
    </row>
    <row r="156" spans="2:8" ht="32.25" customHeight="1">
      <c r="B156" s="105" t="s">
        <v>274</v>
      </c>
      <c r="C156" s="105" t="s">
        <v>274</v>
      </c>
      <c r="D156" s="106" t="s">
        <v>275</v>
      </c>
      <c r="E156" s="107" t="s">
        <v>195</v>
      </c>
      <c r="F156" s="107" t="s">
        <v>276</v>
      </c>
      <c r="G156" s="108" t="s">
        <v>277</v>
      </c>
      <c r="H156" s="100" t="s">
        <v>278</v>
      </c>
    </row>
    <row r="157" spans="2:8" ht="26.25" customHeight="1">
      <c r="B157" s="109">
        <v>100</v>
      </c>
      <c r="C157" s="110" t="s">
        <v>279</v>
      </c>
      <c r="D157" s="203">
        <f>10547337625/1000</f>
        <v>10547337.625</v>
      </c>
      <c r="E157" s="111">
        <f>1953699800/1000</f>
        <v>1953699.8</v>
      </c>
      <c r="F157" s="111">
        <f t="shared" ref="F157:F162" si="1">+D157-E157</f>
        <v>8593637.8249999993</v>
      </c>
      <c r="G157" s="112">
        <f t="shared" ref="G157:G163" si="2">+E157*100/D157</f>
        <v>18.523155979848518</v>
      </c>
      <c r="H157" s="101">
        <v>81.063519025047313</v>
      </c>
    </row>
    <row r="158" spans="2:8" ht="29.25" customHeight="1">
      <c r="B158" s="109">
        <v>200</v>
      </c>
      <c r="C158" s="110" t="s">
        <v>280</v>
      </c>
      <c r="D158" s="113">
        <f>1953699800/1000</f>
        <v>1953699.8</v>
      </c>
      <c r="E158" s="111">
        <f>323957126/1000</f>
        <v>323957.12599999999</v>
      </c>
      <c r="F158" s="111">
        <f t="shared" si="1"/>
        <v>1629742.6740000001</v>
      </c>
      <c r="G158" s="112">
        <f t="shared" si="2"/>
        <v>16.581724889361197</v>
      </c>
      <c r="H158" s="101">
        <v>15.015522071763691</v>
      </c>
    </row>
    <row r="159" spans="2:8" ht="23.25" customHeight="1">
      <c r="B159" s="109">
        <v>300</v>
      </c>
      <c r="C159" s="88" t="s">
        <v>281</v>
      </c>
      <c r="D159" s="113">
        <f>8000000/1000</f>
        <v>8000</v>
      </c>
      <c r="E159" s="111">
        <f>0/1000</f>
        <v>0</v>
      </c>
      <c r="F159" s="111">
        <f t="shared" si="1"/>
        <v>8000</v>
      </c>
      <c r="G159" s="112">
        <f t="shared" si="2"/>
        <v>0</v>
      </c>
      <c r="H159" s="101">
        <v>6.148548337575175E-2</v>
      </c>
    </row>
    <row r="160" spans="2:8" ht="39.75" hidden="1" customHeight="1">
      <c r="B160" s="109">
        <v>500</v>
      </c>
      <c r="C160" s="110" t="s">
        <v>282</v>
      </c>
      <c r="D160" s="113">
        <v>70000</v>
      </c>
      <c r="E160" s="111">
        <f>67161800/1000</f>
        <v>67161.8</v>
      </c>
      <c r="F160" s="111">
        <f t="shared" si="1"/>
        <v>2838.1999999999971</v>
      </c>
      <c r="G160" s="112">
        <f t="shared" si="2"/>
        <v>95.945428571428565</v>
      </c>
      <c r="H160" s="101">
        <v>0.5379979795378278</v>
      </c>
    </row>
    <row r="161" spans="2:8" ht="36" hidden="1" customHeight="1">
      <c r="B161" s="109">
        <v>800</v>
      </c>
      <c r="C161" s="110" t="s">
        <v>283</v>
      </c>
      <c r="D161" s="113">
        <v>427734.261</v>
      </c>
      <c r="E161" s="111">
        <f>427734261/1000</f>
        <v>427734.261</v>
      </c>
      <c r="F161" s="111">
        <f t="shared" si="1"/>
        <v>0</v>
      </c>
      <c r="G161" s="112">
        <f t="shared" si="2"/>
        <v>100</v>
      </c>
      <c r="H161" s="101">
        <v>3.2874309742443701</v>
      </c>
    </row>
    <row r="162" spans="2:8" ht="21" customHeight="1">
      <c r="B162" s="109">
        <v>900</v>
      </c>
      <c r="C162" s="110" t="s">
        <v>284</v>
      </c>
      <c r="D162" s="113">
        <f>4429594/1000</f>
        <v>4429.5940000000001</v>
      </c>
      <c r="E162" s="111">
        <f>0/1000</f>
        <v>0</v>
      </c>
      <c r="F162" s="111">
        <f t="shared" si="1"/>
        <v>4429.5940000000001</v>
      </c>
      <c r="G162" s="112">
        <f t="shared" si="2"/>
        <v>0</v>
      </c>
      <c r="H162" s="101">
        <v>3.4044466031041214E-2</v>
      </c>
    </row>
    <row r="163" spans="2:8" ht="23.25" customHeight="1">
      <c r="B163" s="204" t="s">
        <v>285</v>
      </c>
      <c r="C163" s="204" t="s">
        <v>285</v>
      </c>
      <c r="D163" s="102">
        <f>SUM(D157:D162)</f>
        <v>13011201.280000001</v>
      </c>
      <c r="E163" s="102">
        <f>SUM(E157:E162)</f>
        <v>2772552.9869999997</v>
      </c>
      <c r="F163" s="102">
        <f>SUM(F157:F162)</f>
        <v>10238648.293</v>
      </c>
      <c r="G163" s="103">
        <f t="shared" si="2"/>
        <v>21.308970073822419</v>
      </c>
      <c r="H163" s="101">
        <v>99.999999999999986</v>
      </c>
    </row>
    <row r="164" spans="2:8" ht="77.25" customHeight="1">
      <c r="B164" s="99"/>
      <c r="C164" s="99"/>
      <c r="D164" s="99"/>
      <c r="E164" s="99"/>
      <c r="F164" s="99"/>
      <c r="G164" s="99"/>
      <c r="H164" s="183"/>
    </row>
    <row r="165" spans="2:8" ht="77.25" customHeight="1">
      <c r="B165" s="99"/>
      <c r="C165" s="99"/>
      <c r="D165" s="99"/>
      <c r="E165" s="99"/>
      <c r="F165" s="99"/>
      <c r="G165" s="99"/>
      <c r="H165" s="183"/>
    </row>
    <row r="166" spans="2:8" ht="77.25" customHeight="1">
      <c r="B166" s="99"/>
      <c r="C166" s="99"/>
      <c r="D166" s="99"/>
      <c r="E166" s="99"/>
      <c r="F166" s="99"/>
      <c r="G166" s="99"/>
      <c r="H166" s="183"/>
    </row>
    <row r="167" spans="2:8" ht="77.25" customHeight="1">
      <c r="B167" s="99"/>
      <c r="C167" s="99"/>
      <c r="D167" s="99"/>
      <c r="E167" s="99"/>
      <c r="F167" s="99"/>
      <c r="G167" s="99"/>
      <c r="H167" s="183"/>
    </row>
    <row r="168" spans="2:8" ht="27.75" customHeight="1">
      <c r="B168" s="98"/>
      <c r="C168" s="1"/>
      <c r="D168" s="14"/>
      <c r="E168" s="15"/>
      <c r="F168" s="16"/>
      <c r="H168" s="183"/>
    </row>
    <row r="169" spans="2:8" ht="27.75" customHeight="1">
      <c r="B169" s="205" t="s">
        <v>64</v>
      </c>
      <c r="C169" s="44"/>
      <c r="D169" s="44"/>
      <c r="E169" s="44"/>
      <c r="F169" s="44"/>
      <c r="H169" s="183"/>
    </row>
    <row r="170" spans="2:8" ht="39.75" customHeight="1">
      <c r="B170" s="28" t="s">
        <v>65</v>
      </c>
      <c r="C170" s="28" t="s">
        <v>66</v>
      </c>
      <c r="D170" s="28" t="s">
        <v>67</v>
      </c>
      <c r="E170" s="28" t="s">
        <v>63</v>
      </c>
      <c r="F170" s="47" t="s">
        <v>68</v>
      </c>
      <c r="H170" s="183"/>
    </row>
    <row r="171" spans="2:8" ht="27.75" customHeight="1">
      <c r="B171" s="245" t="s">
        <v>120</v>
      </c>
      <c r="C171" s="245"/>
      <c r="D171" s="245"/>
      <c r="E171" s="245"/>
      <c r="F171" s="245"/>
      <c r="H171" s="183"/>
    </row>
    <row r="172" spans="2:8" ht="27.75" customHeight="1">
      <c r="B172" s="98"/>
      <c r="C172" s="98"/>
      <c r="D172" s="98"/>
      <c r="E172" s="98"/>
      <c r="H172" s="183"/>
    </row>
    <row r="173" spans="2:8" ht="34.5" customHeight="1">
      <c r="B173" s="205" t="s">
        <v>69</v>
      </c>
      <c r="C173" s="44"/>
      <c r="D173" s="44"/>
      <c r="E173" s="44"/>
      <c r="F173" s="44"/>
      <c r="G173" s="44"/>
      <c r="H173" s="206"/>
    </row>
    <row r="174" spans="2:8" ht="27" customHeight="1">
      <c r="B174" s="227" t="s">
        <v>134</v>
      </c>
      <c r="C174" s="228" t="s">
        <v>121</v>
      </c>
      <c r="D174" s="97" t="s">
        <v>121</v>
      </c>
      <c r="E174" s="228" t="s">
        <v>122</v>
      </c>
      <c r="F174" s="228" t="s">
        <v>123</v>
      </c>
      <c r="G174" s="228" t="s">
        <v>124</v>
      </c>
      <c r="H174" s="228" t="s">
        <v>125</v>
      </c>
    </row>
    <row r="175" spans="2:8" ht="37.5" customHeight="1">
      <c r="B175" s="227"/>
      <c r="C175" s="228"/>
      <c r="D175" s="97" t="s">
        <v>126</v>
      </c>
      <c r="E175" s="228"/>
      <c r="F175" s="228"/>
      <c r="G175" s="228"/>
      <c r="H175" s="228"/>
    </row>
    <row r="176" spans="2:8" ht="51" customHeight="1">
      <c r="B176" s="244" t="s">
        <v>265</v>
      </c>
      <c r="C176" s="244"/>
      <c r="D176" s="92" t="s">
        <v>70</v>
      </c>
      <c r="E176" s="92"/>
      <c r="F176" s="92"/>
      <c r="G176" s="92"/>
      <c r="H176" s="92"/>
    </row>
    <row r="177" spans="2:8" ht="47.25" customHeight="1">
      <c r="B177" s="89" t="s">
        <v>127</v>
      </c>
      <c r="C177" s="90">
        <v>12</v>
      </c>
      <c r="D177" s="90" t="s">
        <v>128</v>
      </c>
      <c r="E177" s="90" t="s">
        <v>128</v>
      </c>
      <c r="F177" s="90">
        <v>1</v>
      </c>
      <c r="G177" s="90">
        <v>1</v>
      </c>
      <c r="H177" s="90" t="s">
        <v>130</v>
      </c>
    </row>
    <row r="178" spans="2:8" ht="47.25" customHeight="1">
      <c r="B178" s="89" t="s">
        <v>129</v>
      </c>
      <c r="C178" s="90">
        <v>13</v>
      </c>
      <c r="D178" s="90" t="s">
        <v>130</v>
      </c>
      <c r="E178" s="90" t="s">
        <v>128</v>
      </c>
      <c r="F178" s="90" t="s">
        <v>130</v>
      </c>
      <c r="G178" s="90">
        <v>3</v>
      </c>
      <c r="H178" s="91" t="s">
        <v>266</v>
      </c>
    </row>
    <row r="179" spans="2:8" ht="47.25" customHeight="1">
      <c r="B179" s="89" t="s">
        <v>131</v>
      </c>
      <c r="C179" s="90">
        <v>17</v>
      </c>
      <c r="D179" s="90" t="s">
        <v>130</v>
      </c>
      <c r="E179" s="90" t="s">
        <v>128</v>
      </c>
      <c r="F179" s="90" t="s">
        <v>130</v>
      </c>
      <c r="G179" s="90">
        <v>3</v>
      </c>
      <c r="H179" s="91" t="s">
        <v>133</v>
      </c>
    </row>
    <row r="180" spans="2:8" ht="47.25" customHeight="1">
      <c r="B180" s="92" t="s">
        <v>132</v>
      </c>
      <c r="C180" s="92">
        <f>SUM(C168:C179)</f>
        <v>42</v>
      </c>
      <c r="D180" s="92" t="s">
        <v>128</v>
      </c>
      <c r="E180" s="92">
        <f>SUM(E168:E179)</f>
        <v>0</v>
      </c>
      <c r="F180" s="92">
        <v>1</v>
      </c>
      <c r="G180" s="92">
        <f>SUM(G168:G179)</f>
        <v>7</v>
      </c>
      <c r="H180" s="90"/>
    </row>
    <row r="181" spans="2:8">
      <c r="B181" s="184"/>
      <c r="C181" s="17"/>
      <c r="D181" s="17"/>
      <c r="E181" s="17"/>
      <c r="F181" s="17"/>
      <c r="G181" s="17"/>
      <c r="H181" s="17"/>
    </row>
    <row r="182" spans="2:8" ht="27.75" customHeight="1">
      <c r="B182" s="167"/>
      <c r="C182" s="167"/>
      <c r="D182" s="167"/>
      <c r="E182" s="167"/>
      <c r="F182" s="167"/>
      <c r="H182" s="19"/>
    </row>
    <row r="183" spans="2:8" ht="21" customHeight="1">
      <c r="B183" s="207" t="s">
        <v>179</v>
      </c>
      <c r="C183" s="197"/>
      <c r="D183" s="197"/>
      <c r="E183" s="197"/>
      <c r="F183" s="197"/>
      <c r="H183" s="17"/>
    </row>
    <row r="184" spans="2:8" ht="20.25" customHeight="1">
      <c r="B184" s="255" t="s">
        <v>71</v>
      </c>
      <c r="C184" s="255"/>
      <c r="D184" s="255"/>
      <c r="E184" s="255"/>
      <c r="F184" s="255"/>
      <c r="H184" s="17"/>
    </row>
    <row r="185" spans="2:8" ht="56.25" customHeight="1">
      <c r="B185" s="79" t="s">
        <v>196</v>
      </c>
      <c r="C185" s="80" t="s">
        <v>38</v>
      </c>
      <c r="D185" s="229" t="s">
        <v>205</v>
      </c>
      <c r="E185" s="229"/>
      <c r="F185" s="81" t="s">
        <v>197</v>
      </c>
      <c r="H185" s="17"/>
    </row>
    <row r="186" spans="2:8" ht="36.75" customHeight="1">
      <c r="B186" s="82">
        <v>1</v>
      </c>
      <c r="C186" s="83" t="s">
        <v>240</v>
      </c>
      <c r="D186" s="254" t="s">
        <v>198</v>
      </c>
      <c r="E186" s="254"/>
      <c r="F186" s="84" t="s">
        <v>241</v>
      </c>
      <c r="H186" s="17"/>
    </row>
    <row r="187" spans="2:8" ht="36.75" customHeight="1">
      <c r="B187" s="82">
        <v>2</v>
      </c>
      <c r="C187" s="83" t="s">
        <v>242</v>
      </c>
      <c r="D187" s="254" t="s">
        <v>243</v>
      </c>
      <c r="E187" s="254"/>
      <c r="F187" s="54"/>
      <c r="H187" s="17"/>
    </row>
    <row r="188" spans="2:8" ht="30" customHeight="1">
      <c r="B188" s="271" t="s">
        <v>199</v>
      </c>
      <c r="C188" s="271"/>
      <c r="D188" s="271"/>
      <c r="E188" s="271"/>
      <c r="F188" s="85"/>
      <c r="H188" s="18"/>
    </row>
    <row r="189" spans="2:8" ht="30" customHeight="1">
      <c r="B189" s="86" t="s">
        <v>196</v>
      </c>
      <c r="C189" s="87" t="s">
        <v>38</v>
      </c>
      <c r="D189" s="231" t="s">
        <v>197</v>
      </c>
      <c r="E189" s="231"/>
      <c r="F189" s="88"/>
      <c r="H189" s="18"/>
    </row>
    <row r="190" spans="2:8" ht="33" customHeight="1">
      <c r="B190" s="82"/>
      <c r="C190" s="208"/>
      <c r="D190" s="254"/>
      <c r="E190" s="254"/>
      <c r="F190" s="88"/>
      <c r="H190" s="18"/>
    </row>
    <row r="191" spans="2:8" ht="32.25" customHeight="1">
      <c r="B191" s="185"/>
      <c r="C191" s="186"/>
      <c r="D191" s="230"/>
      <c r="E191" s="230"/>
      <c r="F191" s="187"/>
      <c r="H191" s="19"/>
    </row>
    <row r="192" spans="2:8" ht="33" customHeight="1">
      <c r="B192" s="80" t="s">
        <v>200</v>
      </c>
      <c r="C192" s="93"/>
      <c r="D192" s="253"/>
      <c r="E192" s="253"/>
      <c r="F192" s="94"/>
    </row>
    <row r="193" spans="2:6" ht="49.5" customHeight="1">
      <c r="B193" s="221" t="s">
        <v>288</v>
      </c>
      <c r="C193" s="222"/>
      <c r="D193" s="222"/>
      <c r="E193" s="222"/>
      <c r="F193" s="222"/>
    </row>
    <row r="194" spans="2:6">
      <c r="B194" s="223"/>
      <c r="C194" s="223"/>
      <c r="D194" s="223"/>
      <c r="E194" s="223"/>
      <c r="F194" s="187"/>
    </row>
    <row r="195" spans="2:6">
      <c r="B195" s="80" t="s">
        <v>201</v>
      </c>
      <c r="C195" s="93"/>
      <c r="D195" s="253"/>
      <c r="E195" s="253"/>
      <c r="F195" s="94"/>
    </row>
    <row r="196" spans="2:6" ht="56.25" customHeight="1">
      <c r="B196" s="79" t="s">
        <v>196</v>
      </c>
      <c r="C196" s="80" t="s">
        <v>38</v>
      </c>
      <c r="D196" s="229" t="s">
        <v>197</v>
      </c>
      <c r="E196" s="229"/>
      <c r="F196" s="94"/>
    </row>
    <row r="197" spans="2:6" ht="78.75" customHeight="1">
      <c r="B197" s="86">
        <v>3</v>
      </c>
      <c r="C197" s="86" t="s">
        <v>244</v>
      </c>
      <c r="D197" s="224" t="s">
        <v>245</v>
      </c>
      <c r="E197" s="224"/>
      <c r="F197" s="88"/>
    </row>
    <row r="198" spans="2:6" ht="78.75" customHeight="1">
      <c r="B198" s="86">
        <v>4</v>
      </c>
      <c r="C198" s="85" t="s">
        <v>246</v>
      </c>
      <c r="D198" s="224" t="s">
        <v>247</v>
      </c>
      <c r="E198" s="224"/>
      <c r="F198" s="88"/>
    </row>
    <row r="199" spans="2:6" ht="78.75" customHeight="1">
      <c r="B199" s="86">
        <v>5</v>
      </c>
      <c r="C199" s="95" t="s">
        <v>248</v>
      </c>
      <c r="D199" s="225" t="s">
        <v>249</v>
      </c>
      <c r="E199" s="225"/>
      <c r="F199" s="88"/>
    </row>
    <row r="200" spans="2:6" ht="14.25" customHeight="1">
      <c r="B200" s="223"/>
      <c r="C200" s="223"/>
      <c r="D200" s="223"/>
      <c r="E200" s="223"/>
      <c r="F200" s="188"/>
    </row>
    <row r="201" spans="2:6" ht="46.5" customHeight="1">
      <c r="B201" s="268" t="s">
        <v>72</v>
      </c>
      <c r="C201" s="222"/>
      <c r="D201" s="222"/>
    </row>
    <row r="202" spans="2:6" ht="43.5" customHeight="1">
      <c r="B202" s="96" t="s">
        <v>3</v>
      </c>
      <c r="C202" s="47" t="s">
        <v>73</v>
      </c>
      <c r="D202" s="97" t="s">
        <v>74</v>
      </c>
    </row>
    <row r="203" spans="2:6" ht="78.75" customHeight="1">
      <c r="B203" s="252" t="s">
        <v>289</v>
      </c>
      <c r="C203" s="252"/>
      <c r="D203" s="252"/>
    </row>
    <row r="204" spans="2:6" ht="27.75" customHeight="1">
      <c r="B204" s="2"/>
    </row>
    <row r="205" spans="2:6" ht="78.75" hidden="1" customHeight="1">
      <c r="B205" s="2"/>
    </row>
    <row r="206" spans="2:6" ht="49.5" customHeight="1">
      <c r="B206" s="266" t="s">
        <v>75</v>
      </c>
      <c r="C206" s="267"/>
      <c r="D206" s="267"/>
      <c r="E206" s="267"/>
    </row>
    <row r="207" spans="2:6" ht="199.5" customHeight="1">
      <c r="B207" s="220" t="s">
        <v>332</v>
      </c>
      <c r="C207" s="220"/>
      <c r="D207" s="220"/>
      <c r="E207" s="220"/>
    </row>
    <row r="208" spans="2:6" ht="24" customHeight="1">
      <c r="B208" s="98"/>
      <c r="C208" s="98"/>
      <c r="D208" s="98"/>
      <c r="E208" s="98"/>
    </row>
    <row r="209" spans="2:5" ht="6" customHeight="1">
      <c r="B209" s="98"/>
      <c r="C209" s="98"/>
      <c r="D209" s="98"/>
      <c r="E209" s="98"/>
    </row>
    <row r="210" spans="2:5" hidden="1">
      <c r="B210" s="98"/>
      <c r="C210" s="98"/>
      <c r="D210" s="98"/>
      <c r="E210" s="98"/>
    </row>
    <row r="215" spans="2:5" ht="63" customHeight="1"/>
  </sheetData>
  <mergeCells count="77">
    <mergeCell ref="B206:E206"/>
    <mergeCell ref="B201:D201"/>
    <mergeCell ref="B58:E58"/>
    <mergeCell ref="B64:E64"/>
    <mergeCell ref="F64:G64"/>
    <mergeCell ref="D186:E186"/>
    <mergeCell ref="D187:E187"/>
    <mergeCell ref="B132:B149"/>
    <mergeCell ref="B150:B151"/>
    <mergeCell ref="D70:G70"/>
    <mergeCell ref="D78:D82"/>
    <mergeCell ref="B188:E188"/>
    <mergeCell ref="D190:E190"/>
    <mergeCell ref="B184:F184"/>
    <mergeCell ref="B1:E1"/>
    <mergeCell ref="B7:E7"/>
    <mergeCell ref="B10:E10"/>
    <mergeCell ref="B13:E13"/>
    <mergeCell ref="B28:E28"/>
    <mergeCell ref="B8:E8"/>
    <mergeCell ref="B69:E69"/>
    <mergeCell ref="F69:G69"/>
    <mergeCell ref="B75:E75"/>
    <mergeCell ref="F75:G75"/>
    <mergeCell ref="B11:E11"/>
    <mergeCell ref="B72:G73"/>
    <mergeCell ref="C30:E30"/>
    <mergeCell ref="E53:F53"/>
    <mergeCell ref="B203:D203"/>
    <mergeCell ref="D195:E195"/>
    <mergeCell ref="D196:E196"/>
    <mergeCell ref="D192:E192"/>
    <mergeCell ref="B200:E200"/>
    <mergeCell ref="H84:H85"/>
    <mergeCell ref="C86:C87"/>
    <mergeCell ref="B176:C176"/>
    <mergeCell ref="F174:F175"/>
    <mergeCell ref="B171:F171"/>
    <mergeCell ref="G174:G175"/>
    <mergeCell ref="D86:D88"/>
    <mergeCell ref="B86:B87"/>
    <mergeCell ref="H174:H175"/>
    <mergeCell ref="B122:C122"/>
    <mergeCell ref="D122:F122"/>
    <mergeCell ref="E86:E87"/>
    <mergeCell ref="D84:D85"/>
    <mergeCell ref="E85:G85"/>
    <mergeCell ref="B154:G154"/>
    <mergeCell ref="B155:G155"/>
    <mergeCell ref="D189:E189"/>
    <mergeCell ref="F60:F62"/>
    <mergeCell ref="E54:F54"/>
    <mergeCell ref="B29:E29"/>
    <mergeCell ref="B32:E32"/>
    <mergeCell ref="B38:E38"/>
    <mergeCell ref="B39:E39"/>
    <mergeCell ref="D54:D56"/>
    <mergeCell ref="B52:F52"/>
    <mergeCell ref="F97:H97"/>
    <mergeCell ref="E55:F55"/>
    <mergeCell ref="E56:F56"/>
    <mergeCell ref="B66:G67"/>
    <mergeCell ref="F104:H104"/>
    <mergeCell ref="D103:E103"/>
    <mergeCell ref="C97:E97"/>
    <mergeCell ref="B207:E207"/>
    <mergeCell ref="B193:F193"/>
    <mergeCell ref="B194:E194"/>
    <mergeCell ref="D197:E197"/>
    <mergeCell ref="D198:E198"/>
    <mergeCell ref="D199:E199"/>
    <mergeCell ref="B124:B131"/>
    <mergeCell ref="B174:B175"/>
    <mergeCell ref="C174:C175"/>
    <mergeCell ref="E174:E175"/>
    <mergeCell ref="D185:E185"/>
    <mergeCell ref="D191:E191"/>
  </mergeCells>
  <hyperlinks>
    <hyperlink ref="F34" r:id="rId1"/>
    <hyperlink ref="F36" r:id="rId2"/>
    <hyperlink ref="I103" r:id="rId3"/>
    <hyperlink ref="D54" r:id="rId4"/>
    <hyperlink ref="G119" r:id="rId5"/>
    <hyperlink ref="G118" r:id="rId6"/>
    <hyperlink ref="F35" r:id="rId7"/>
    <hyperlink ref="I94" r:id="rId8"/>
    <hyperlink ref="I121" r:id="rId9"/>
    <hyperlink ref="I124" r:id="rId10" location=".X3y7h2gzaM8_x000a__x000a_" display="https://www.sfp.gov.py/sfp/noticia/14797-4715-funcionarios-del-pais-seran-beneficiados-con-los-cursos-gratuitos-ofrecidos-por-la-sfpinapp.html#.X3y7h2gzaM8_x000a__x000a_"/>
    <hyperlink ref="I118" r:id="rId11"/>
    <hyperlink ref="D41" r:id="rId12" display="https://www.sfp.gov.py/sfp/seccion/65-monitoreo-de-la-ley-518914.html"/>
    <hyperlink ref="E54" r:id="rId13" display="https://www.sfp.gov.py/sfp/archivos/documentos/Moniteo%20SENAC_xxwqv5j5.pdf"/>
    <hyperlink ref="E55" r:id="rId14" display="https://www.sfp.gov.py/sfp/archivos/documentos/Moniteo%20SENAC_xxwqv5j5.pdf"/>
    <hyperlink ref="E56" r:id="rId15" display="https://www.sfp.gov.py/sfp/archivos/documentos/Moniteo%20SENAC_xxwqv5j5.pdf"/>
    <hyperlink ref="H84" r:id="rId16"/>
    <hyperlink ref="H93" r:id="rId17"/>
    <hyperlink ref="F186" r:id="rId18" display="\\fileserver2\Publico\DGCE\DAII\Informes Auditoria 2021"/>
    <hyperlink ref="G116" r:id="rId19"/>
    <hyperlink ref="G117" r:id="rId20"/>
    <hyperlink ref="H94" r:id="rId21"/>
    <hyperlink ref="H95" r:id="rId22" display="https://www.sfp.gov.py/sfp/articulo/15155-informe-sobre-inclusion-laboral-de-personas-con-discapacidad-en-el-sector-publico-a-febrero-de-2021.html"/>
    <hyperlink ref="G115" r:id="rId23"/>
  </hyperlinks>
  <pageMargins left="0.70866141732283472" right="0.70866141732283472" top="0.74803149606299213" bottom="0.74803149606299213" header="0.31496062992125984" footer="0.31496062992125984"/>
  <pageSetup paperSize="131" scale="39" orientation="landscape" r:id="rId24"/>
  <rowBreaks count="11" manualBreakCount="11">
    <brk id="31" max="7" man="1"/>
    <brk id="50" max="7" man="1"/>
    <brk id="79" max="7" man="1"/>
    <brk id="83" max="7" man="1"/>
    <brk id="89" max="7" man="1"/>
    <brk id="93" max="7" man="1"/>
    <brk id="112" max="7" man="1"/>
    <brk id="135" max="7" man="1"/>
    <brk id="153" max="16383" man="1"/>
    <brk id="181" max="7" man="1"/>
    <brk id="210" max="7" man="1"/>
  </rowBreaks>
  <drawing r:id="rId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Andrea Chamorro</cp:lastModifiedBy>
  <cp:lastPrinted>2021-04-14T12:47:39Z</cp:lastPrinted>
  <dcterms:created xsi:type="dcterms:W3CDTF">2020-06-23T19:35:00Z</dcterms:created>
  <dcterms:modified xsi:type="dcterms:W3CDTF">2021-04-14T12:57:46Z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2058-11.2.0.9431</vt:lpwstr>
  </property>
</Properties>
</file>