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2\EML 5189\SOLICITUD_DICIEMBRE 2023\RESUMEN ANUAL 2023\MUNICIPALIDAD DE YAGUARÓN\"/>
    </mc:Choice>
  </mc:AlternateContent>
  <bookViews>
    <workbookView xWindow="0" yWindow="0" windowWidth="20490" windowHeight="7050"/>
  </bookViews>
  <sheets>
    <sheet name="Table 1" sheetId="1" r:id="rId1"/>
  </sheets>
  <definedNames>
    <definedName name="_xlnm.Print_Titles" localSheetId="0">'Table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1" i="1" l="1"/>
  <c r="V471" i="1"/>
  <c r="V466" i="1"/>
  <c r="T476" i="1" l="1"/>
  <c r="U476" i="1" s="1"/>
  <c r="T461" i="1"/>
  <c r="U461" i="1" s="1"/>
  <c r="T466" i="1"/>
  <c r="U466" i="1" s="1"/>
  <c r="T456" i="1"/>
  <c r="T451" i="1"/>
  <c r="U451" i="1" s="1"/>
  <c r="T446" i="1"/>
  <c r="U446" i="1" s="1"/>
  <c r="T441" i="1"/>
  <c r="T436" i="1"/>
  <c r="U436" i="1" s="1"/>
  <c r="T431" i="1"/>
  <c r="U431" i="1" s="1"/>
  <c r="T421" i="1"/>
  <c r="U421" i="1" s="1"/>
  <c r="T416" i="1"/>
  <c r="U416" i="1" s="1"/>
  <c r="T411" i="1"/>
  <c r="U411" i="1" s="1"/>
  <c r="T406" i="1"/>
  <c r="T401" i="1"/>
  <c r="U401" i="1" s="1"/>
  <c r="T395" i="1"/>
  <c r="U395" i="1" s="1"/>
  <c r="T385" i="1"/>
  <c r="T380" i="1"/>
  <c r="U380" i="1" s="1"/>
  <c r="V380" i="1" s="1"/>
  <c r="T375" i="1"/>
  <c r="T370" i="1"/>
  <c r="U370" i="1" s="1"/>
  <c r="T365" i="1"/>
  <c r="T360" i="1"/>
  <c r="T355" i="1"/>
  <c r="U355" i="1" s="1"/>
  <c r="V355" i="1" s="1"/>
  <c r="T350" i="1"/>
  <c r="U350" i="1" s="1"/>
  <c r="V350" i="1" s="1"/>
  <c r="T341" i="1"/>
  <c r="U341" i="1" s="1"/>
  <c r="V341" i="1" s="1"/>
  <c r="T336" i="1"/>
  <c r="U336" i="1" s="1"/>
  <c r="V336" i="1" s="1"/>
  <c r="T331" i="1"/>
  <c r="U331" i="1" s="1"/>
  <c r="T326" i="1"/>
  <c r="U326" i="1" s="1"/>
  <c r="T321" i="1"/>
  <c r="U321" i="1" s="1"/>
  <c r="V321" i="1" s="1"/>
  <c r="T316" i="1"/>
  <c r="U316" i="1" s="1"/>
  <c r="V316" i="1" s="1"/>
  <c r="T311" i="1"/>
  <c r="U311" i="1" s="1"/>
  <c r="V311" i="1" s="1"/>
  <c r="T306" i="1"/>
  <c r="U306" i="1" s="1"/>
  <c r="V306" i="1" s="1"/>
  <c r="T301" i="1"/>
  <c r="U301" i="1" s="1"/>
  <c r="T296" i="1"/>
  <c r="U296" i="1" s="1"/>
  <c r="V296" i="1" s="1"/>
  <c r="T292" i="1"/>
  <c r="T288" i="1"/>
  <c r="U288" i="1" s="1"/>
  <c r="V288" i="1" s="1"/>
  <c r="T284" i="1"/>
  <c r="U284" i="1" s="1"/>
  <c r="V284" i="1" s="1"/>
  <c r="T279" i="1"/>
  <c r="U279" i="1" s="1"/>
  <c r="V279" i="1" s="1"/>
  <c r="T274" i="1"/>
  <c r="V274" i="1" s="1"/>
  <c r="T270" i="1"/>
  <c r="V270" i="1" s="1"/>
  <c r="T265" i="1"/>
  <c r="U265" i="1" s="1"/>
  <c r="V265" i="1" s="1"/>
  <c r="T260" i="1"/>
  <c r="U260" i="1" s="1"/>
  <c r="U375" i="1" l="1"/>
  <c r="V375" i="1" s="1"/>
  <c r="U456" i="1"/>
  <c r="V456" i="1" s="1"/>
  <c r="U292" i="1"/>
  <c r="V292" i="1" s="1"/>
  <c r="U360" i="1"/>
  <c r="V360" i="1" s="1"/>
  <c r="U385" i="1"/>
  <c r="V385" i="1" s="1"/>
  <c r="V431" i="1"/>
  <c r="U406" i="1"/>
  <c r="V406" i="1" s="1"/>
  <c r="U365" i="1"/>
  <c r="V365" i="1" s="1"/>
  <c r="V260" i="1"/>
  <c r="T255" i="1"/>
  <c r="U255" i="1" s="1"/>
  <c r="V255" i="1" s="1"/>
  <c r="T250" i="1"/>
  <c r="U250" i="1" s="1"/>
  <c r="T245" i="1"/>
  <c r="T240" i="1"/>
  <c r="U240" i="1" s="1"/>
  <c r="T236" i="1"/>
  <c r="V236" i="1" s="1"/>
  <c r="T231" i="1"/>
  <c r="U231" i="1" s="1"/>
  <c r="T226" i="1"/>
  <c r="T221" i="1"/>
  <c r="U221" i="1" s="1"/>
  <c r="V221" i="1" s="1"/>
  <c r="T216" i="1"/>
  <c r="U216" i="1" s="1"/>
  <c r="V216" i="1" s="1"/>
  <c r="T211" i="1"/>
  <c r="T206" i="1"/>
  <c r="T201" i="1"/>
  <c r="T196" i="1"/>
  <c r="V196" i="1" s="1"/>
  <c r="T191" i="1"/>
  <c r="U191" i="1" s="1"/>
  <c r="T186" i="1"/>
  <c r="U186" i="1" s="1"/>
  <c r="T181" i="1"/>
  <c r="U181" i="1" s="1"/>
  <c r="T176" i="1"/>
  <c r="U176" i="1" s="1"/>
  <c r="V176" i="1" s="1"/>
  <c r="T171" i="1"/>
  <c r="U171" i="1" s="1"/>
  <c r="V171" i="1" s="1"/>
  <c r="T166" i="1"/>
  <c r="U166" i="1" s="1"/>
  <c r="T161" i="1"/>
  <c r="U161" i="1" s="1"/>
  <c r="V161" i="1" s="1"/>
  <c r="T156" i="1"/>
  <c r="U156" i="1" s="1"/>
  <c r="V156" i="1" s="1"/>
  <c r="T151" i="1"/>
  <c r="T146" i="1"/>
  <c r="T141" i="1"/>
  <c r="U141" i="1" s="1"/>
  <c r="T136" i="1"/>
  <c r="T131" i="1"/>
  <c r="U131" i="1" s="1"/>
  <c r="T126" i="1"/>
  <c r="T123" i="1"/>
  <c r="U123" i="1" s="1"/>
  <c r="T122" i="1"/>
  <c r="T121" i="1"/>
  <c r="T118" i="1"/>
  <c r="U118" i="1" s="1"/>
  <c r="T116" i="1"/>
  <c r="T114" i="1"/>
  <c r="U114" i="1" s="1"/>
  <c r="T113" i="1"/>
  <c r="T108" i="1"/>
  <c r="U108" i="1" s="1"/>
  <c r="T105" i="1"/>
  <c r="T98" i="1"/>
  <c r="U98" i="1" s="1"/>
  <c r="V98" i="1" s="1"/>
  <c r="T93" i="1"/>
  <c r="U93" i="1" s="1"/>
  <c r="T89" i="1"/>
  <c r="T88" i="1"/>
  <c r="T86" i="1"/>
  <c r="U86" i="1" s="1"/>
  <c r="T85" i="1"/>
  <c r="T83" i="1"/>
  <c r="U83" i="1" s="1"/>
  <c r="T82" i="1"/>
  <c r="T80" i="1"/>
  <c r="T79" i="1"/>
  <c r="T76" i="1"/>
  <c r="U76" i="1" s="1"/>
  <c r="T78" i="1"/>
  <c r="T73" i="1"/>
  <c r="T72" i="1"/>
  <c r="U72" i="1" s="1"/>
  <c r="T69" i="1"/>
  <c r="U69" i="1" s="1"/>
  <c r="T68" i="1"/>
  <c r="U68" i="1" s="1"/>
  <c r="T64" i="1"/>
  <c r="U64" i="1" s="1"/>
  <c r="T63" i="1"/>
  <c r="U63" i="1" s="1"/>
  <c r="T59" i="1"/>
  <c r="U59" i="1" s="1"/>
  <c r="T58" i="1"/>
  <c r="U58" i="1" s="1"/>
  <c r="T54" i="1"/>
  <c r="U54" i="1" s="1"/>
  <c r="T53" i="1"/>
  <c r="U53" i="1" s="1"/>
  <c r="T49" i="1"/>
  <c r="U49" i="1" s="1"/>
  <c r="T48" i="1"/>
  <c r="U48" i="1" s="1"/>
  <c r="T44" i="1"/>
  <c r="U44" i="1" s="1"/>
  <c r="T43" i="1"/>
  <c r="U43" i="1" s="1"/>
  <c r="T39" i="1"/>
  <c r="U39" i="1" s="1"/>
  <c r="T38" i="1"/>
  <c r="U38" i="1" s="1"/>
  <c r="T34" i="1"/>
  <c r="U34" i="1" s="1"/>
  <c r="T33" i="1"/>
  <c r="U33" i="1" s="1"/>
  <c r="T29" i="1"/>
  <c r="U29" i="1" s="1"/>
  <c r="T28" i="1"/>
  <c r="U28" i="1" s="1"/>
  <c r="T24" i="1"/>
  <c r="U24" i="1" s="1"/>
  <c r="T23" i="1"/>
  <c r="T19" i="1"/>
  <c r="U19" i="1" s="1"/>
  <c r="T18" i="1"/>
  <c r="U18" i="1" s="1"/>
  <c r="T14" i="1"/>
  <c r="U14" i="1" s="1"/>
  <c r="T13" i="1"/>
  <c r="U13" i="1" s="1"/>
  <c r="T7" i="1"/>
  <c r="U7" i="1" s="1"/>
  <c r="A68" i="1"/>
  <c r="A72" i="1" s="1"/>
  <c r="A76" i="1" s="1"/>
  <c r="A80" i="1" s="1"/>
  <c r="A83" i="1" s="1"/>
  <c r="A86" i="1" s="1"/>
  <c r="A89" i="1" s="1"/>
  <c r="A93" i="1" s="1"/>
  <c r="A98" i="1" s="1"/>
  <c r="A101" i="1" s="1"/>
  <c r="A105" i="1" s="1"/>
  <c r="A108" i="1" s="1"/>
  <c r="A114" i="1" s="1"/>
  <c r="A118" i="1" s="1"/>
  <c r="A123" i="1" s="1"/>
  <c r="A126" i="1" s="1"/>
  <c r="A131" i="1" s="1"/>
  <c r="A136" i="1" s="1"/>
  <c r="A141" i="1" s="1"/>
  <c r="A146" i="1" s="1"/>
  <c r="A151" i="1" s="1"/>
  <c r="A156" i="1" s="1"/>
  <c r="A161" i="1" s="1"/>
  <c r="A166" i="1" s="1"/>
  <c r="A171" i="1" s="1"/>
  <c r="A176" i="1" s="1"/>
  <c r="A181" i="1" s="1"/>
  <c r="A186" i="1" s="1"/>
  <c r="A191" i="1" s="1"/>
  <c r="A196" i="1" s="1"/>
  <c r="A201" i="1" s="1"/>
  <c r="A206" i="1" s="1"/>
  <c r="A211" i="1" s="1"/>
  <c r="A216" i="1" s="1"/>
  <c r="A221" i="1" s="1"/>
  <c r="A226" i="1" s="1"/>
  <c r="A231" i="1" s="1"/>
  <c r="A236" i="1" s="1"/>
  <c r="A240" i="1" s="1"/>
  <c r="A245" i="1" s="1"/>
  <c r="A250" i="1" s="1"/>
  <c r="A255" i="1" s="1"/>
  <c r="A260" i="1" s="1"/>
  <c r="A265" i="1" s="1"/>
  <c r="A270" i="1" s="1"/>
  <c r="A274" i="1" s="1"/>
  <c r="A279" i="1" s="1"/>
  <c r="A284" i="1" s="1"/>
  <c r="A288" i="1" s="1"/>
  <c r="A292" i="1" s="1"/>
  <c r="A296" i="1" s="1"/>
  <c r="A301" i="1" s="1"/>
  <c r="A306" i="1" s="1"/>
  <c r="A311" i="1" s="1"/>
  <c r="A316" i="1" s="1"/>
  <c r="A321" i="1" s="1"/>
  <c r="A326" i="1" s="1"/>
  <c r="A331" i="1" s="1"/>
  <c r="A336" i="1" s="1"/>
  <c r="A341" i="1" s="1"/>
  <c r="A346" i="1" s="1"/>
  <c r="A350" i="1" s="1"/>
  <c r="A355" i="1" s="1"/>
  <c r="A360" i="1" s="1"/>
  <c r="A365" i="1" s="1"/>
  <c r="A370" i="1" s="1"/>
  <c r="A375" i="1" s="1"/>
  <c r="A380" i="1" s="1"/>
  <c r="A385" i="1" s="1"/>
  <c r="A390" i="1" s="1"/>
  <c r="A395" i="1" s="1"/>
  <c r="A401" i="1" s="1"/>
  <c r="A406" i="1" s="1"/>
  <c r="A411" i="1" s="1"/>
  <c r="A416" i="1" s="1"/>
  <c r="A421" i="1" s="1"/>
  <c r="A426" i="1" s="1"/>
  <c r="A431" i="1" s="1"/>
  <c r="A436" i="1" s="1"/>
  <c r="A441" i="1" s="1"/>
  <c r="A446" i="1" s="1"/>
  <c r="A451" i="1" s="1"/>
  <c r="A456" i="1" s="1"/>
  <c r="A461" i="1" s="1"/>
  <c r="A466" i="1" s="1"/>
  <c r="A471" i="1" s="1"/>
  <c r="A476" i="1" s="1"/>
  <c r="I481" i="1"/>
  <c r="J481" i="1"/>
  <c r="K481" i="1"/>
  <c r="L481" i="1"/>
  <c r="M481" i="1"/>
  <c r="N481" i="1"/>
  <c r="O481" i="1"/>
  <c r="P481" i="1"/>
  <c r="Q481" i="1"/>
  <c r="R481" i="1"/>
  <c r="V118" i="1" l="1"/>
  <c r="V108" i="1"/>
  <c r="V76" i="1"/>
  <c r="V13" i="1"/>
  <c r="V43" i="1"/>
  <c r="V58" i="1"/>
  <c r="V231" i="1"/>
  <c r="U206" i="1"/>
  <c r="V206" i="1" s="1"/>
  <c r="V53" i="1"/>
  <c r="V146" i="1"/>
  <c r="V63" i="1"/>
  <c r="U146" i="1"/>
  <c r="V131" i="1"/>
  <c r="V191" i="1"/>
  <c r="V72" i="1"/>
  <c r="V105" i="1"/>
  <c r="V38" i="1"/>
  <c r="V86" i="1"/>
  <c r="V48" i="1"/>
  <c r="U73" i="1"/>
  <c r="U89" i="1"/>
  <c r="V89" i="1" s="1"/>
  <c r="U136" i="1"/>
  <c r="V136" i="1" s="1"/>
  <c r="U151" i="1"/>
  <c r="V151" i="1" s="1"/>
  <c r="U211" i="1"/>
  <c r="V211" i="1" s="1"/>
  <c r="V240" i="1"/>
  <c r="U226" i="1"/>
  <c r="V226" i="1" s="1"/>
  <c r="U23" i="1"/>
  <c r="V23" i="1" s="1"/>
  <c r="U105" i="1"/>
  <c r="U126" i="1"/>
  <c r="V126" i="1" s="1"/>
  <c r="U201" i="1"/>
  <c r="V201" i="1" s="1"/>
  <c r="V83" i="1"/>
  <c r="V114" i="1"/>
  <c r="V68" i="1"/>
  <c r="V18" i="1"/>
  <c r="V436" i="1" l="1"/>
  <c r="U441" i="1"/>
  <c r="V441" i="1" s="1"/>
  <c r="V446" i="1"/>
  <c r="V461" i="1"/>
  <c r="T471" i="1"/>
  <c r="V476" i="1"/>
  <c r="T426" i="1"/>
  <c r="U426" i="1" s="1"/>
  <c r="V421" i="1"/>
  <c r="U471" i="1" l="1"/>
  <c r="V451" i="1"/>
  <c r="V426" i="1"/>
  <c r="V411" i="1"/>
  <c r="V401" i="1"/>
  <c r="V395" i="1"/>
  <c r="V416" i="1" l="1"/>
  <c r="V123" i="1"/>
  <c r="S96" i="1"/>
  <c r="T96" i="1" l="1"/>
  <c r="V93" i="1" s="1"/>
  <c r="S481" i="1"/>
  <c r="T346" i="1"/>
  <c r="T390" i="1"/>
  <c r="V186" i="1"/>
  <c r="U390" i="1" l="1"/>
  <c r="V390" i="1" s="1"/>
  <c r="U346" i="1"/>
  <c r="V346" i="1" s="1"/>
  <c r="V370" i="1"/>
  <c r="V326" i="1"/>
  <c r="V250" i="1"/>
  <c r="V301" i="1"/>
  <c r="V245" i="1"/>
  <c r="V166" i="1" l="1"/>
  <c r="V141" i="1"/>
  <c r="V181" i="1" l="1"/>
  <c r="V101" i="1"/>
  <c r="U80" i="1" l="1"/>
  <c r="V80" i="1" s="1"/>
  <c r="T6" i="1"/>
  <c r="T481" i="1" l="1"/>
  <c r="U6" i="1"/>
  <c r="U481" i="1" s="1"/>
  <c r="V33" i="1"/>
  <c r="V28" i="1"/>
  <c r="V6" i="1" l="1"/>
  <c r="V481" i="1" s="1"/>
</calcChain>
</file>

<file path=xl/sharedStrings.xml><?xml version="1.0" encoding="utf-8"?>
<sst xmlns="http://schemas.openxmlformats.org/spreadsheetml/2006/main" count="698" uniqueCount="149">
  <si>
    <r>
      <rPr>
        <b/>
        <sz val="4"/>
        <rFont val="Arial"/>
        <family val="2"/>
      </rPr>
      <t>ORDEN N°</t>
    </r>
  </si>
  <si>
    <r>
      <rPr>
        <b/>
        <sz val="4"/>
        <rFont val="Arial"/>
        <family val="2"/>
      </rPr>
      <t>LÍNEA</t>
    </r>
  </si>
  <si>
    <r>
      <rPr>
        <b/>
        <sz val="4"/>
        <rFont val="Arial"/>
        <family val="2"/>
      </rPr>
      <t>NOMBRES Y APELLIDOS</t>
    </r>
  </si>
  <si>
    <r>
      <rPr>
        <b/>
        <sz val="4"/>
        <rFont val="Arial"/>
        <family val="2"/>
      </rPr>
      <t>ESTADO</t>
    </r>
  </si>
  <si>
    <r>
      <rPr>
        <b/>
        <sz val="4"/>
        <rFont val="Arial"/>
        <family val="2"/>
      </rPr>
      <t>CONCEPTO</t>
    </r>
  </si>
  <si>
    <r>
      <rPr>
        <b/>
        <sz val="4"/>
        <rFont val="Arial"/>
        <family val="2"/>
      </rPr>
      <t>DENOMINACIÓN</t>
    </r>
  </si>
  <si>
    <r>
      <rPr>
        <b/>
        <sz val="4"/>
        <rFont val="Arial"/>
        <family val="2"/>
      </rPr>
      <t>ENERO</t>
    </r>
  </si>
  <si>
    <r>
      <rPr>
        <b/>
        <sz val="4"/>
        <rFont val="Arial"/>
        <family val="2"/>
      </rPr>
      <t>FEBRERO</t>
    </r>
  </si>
  <si>
    <r>
      <rPr>
        <b/>
        <sz val="4"/>
        <rFont val="Arial"/>
        <family val="2"/>
      </rPr>
      <t>MARZO</t>
    </r>
  </si>
  <si>
    <r>
      <rPr>
        <b/>
        <sz val="4"/>
        <rFont val="Arial"/>
        <family val="2"/>
      </rPr>
      <t>ABRIL</t>
    </r>
  </si>
  <si>
    <r>
      <rPr>
        <b/>
        <sz val="4"/>
        <rFont val="Arial"/>
        <family val="2"/>
      </rPr>
      <t>MAYO</t>
    </r>
  </si>
  <si>
    <r>
      <rPr>
        <b/>
        <sz val="4"/>
        <rFont val="Arial"/>
        <family val="2"/>
      </rPr>
      <t>JUNIO</t>
    </r>
  </si>
  <si>
    <r>
      <rPr>
        <b/>
        <sz val="4"/>
        <rFont val="Arial"/>
        <family val="2"/>
      </rPr>
      <t>JULIO</t>
    </r>
  </si>
  <si>
    <r>
      <rPr>
        <b/>
        <sz val="4"/>
        <rFont val="Arial"/>
        <family val="2"/>
      </rPr>
      <t>AGOSTO</t>
    </r>
  </si>
  <si>
    <r>
      <rPr>
        <b/>
        <sz val="4"/>
        <rFont val="Arial"/>
        <family val="2"/>
      </rPr>
      <t>SETIEMBRE</t>
    </r>
  </si>
  <si>
    <r>
      <rPr>
        <b/>
        <sz val="4"/>
        <rFont val="Arial"/>
        <family val="2"/>
      </rPr>
      <t>OCTUBRE</t>
    </r>
  </si>
  <si>
    <r>
      <rPr>
        <b/>
        <sz val="4"/>
        <rFont val="Arial"/>
        <family val="2"/>
      </rPr>
      <t>NOVIEMBRE</t>
    </r>
  </si>
  <si>
    <r>
      <rPr>
        <b/>
        <sz val="4"/>
        <rFont val="Arial"/>
        <family val="2"/>
      </rPr>
      <t>DICIEMBRE</t>
    </r>
  </si>
  <si>
    <r>
      <rPr>
        <b/>
        <sz val="4"/>
        <rFont val="Arial"/>
        <family val="2"/>
      </rPr>
      <t>MONTO A DICIEMBRE</t>
    </r>
  </si>
  <si>
    <r>
      <rPr>
        <b/>
        <sz val="4"/>
        <rFont val="Arial"/>
        <family val="2"/>
      </rPr>
      <t>MONTO TOTAL</t>
    </r>
  </si>
  <si>
    <r>
      <rPr>
        <sz val="4"/>
        <rFont val="Arial MT"/>
        <family val="2"/>
      </rPr>
      <t>Sueldos</t>
    </r>
  </si>
  <si>
    <r>
      <rPr>
        <sz val="4"/>
        <rFont val="Arial MT"/>
        <family val="2"/>
      </rPr>
      <t>Gasto de Representación</t>
    </r>
  </si>
  <si>
    <r>
      <rPr>
        <sz val="4"/>
        <rFont val="Arial MT"/>
        <family val="2"/>
      </rPr>
      <t>Bonif. por Responsabilidad en el Cargo</t>
    </r>
  </si>
  <si>
    <r>
      <rPr>
        <sz val="4"/>
        <rFont val="Arial MT"/>
        <family val="2"/>
      </rPr>
      <t>Subsidio de Salud</t>
    </r>
  </si>
  <si>
    <r>
      <rPr>
        <sz val="4"/>
        <rFont val="Arial MT"/>
        <family val="2"/>
      </rPr>
      <t>Otros Gastos del Personal</t>
    </r>
  </si>
  <si>
    <r>
      <rPr>
        <sz val="4"/>
        <rFont val="Arial MT"/>
        <family val="2"/>
      </rPr>
      <t>Becas</t>
    </r>
  </si>
  <si>
    <r>
      <rPr>
        <sz val="4"/>
        <rFont val="Arial MT"/>
        <family val="2"/>
      </rPr>
      <t>Viáticos</t>
    </r>
  </si>
  <si>
    <r>
      <rPr>
        <sz val="4"/>
        <rFont val="Arial MT"/>
        <family val="2"/>
      </rPr>
      <t>Subsidio Familiar (Escolaridad de hijos)</t>
    </r>
  </si>
  <si>
    <r>
      <rPr>
        <sz val="4"/>
        <rFont val="Arial MT"/>
        <family val="2"/>
      </rPr>
      <t>Remuneración Extraordinaria</t>
    </r>
  </si>
  <si>
    <r>
      <rPr>
        <sz val="4"/>
        <rFont val="Arial MT"/>
        <family val="2"/>
      </rPr>
      <t>Subsidio Familiar (Nacimiento)</t>
    </r>
  </si>
  <si>
    <r>
      <rPr>
        <sz val="4"/>
        <rFont val="Arial MT"/>
        <family val="2"/>
      </rPr>
      <t>Remuneración Adicional</t>
    </r>
  </si>
  <si>
    <r>
      <rPr>
        <sz val="4"/>
        <rFont val="Arial MT"/>
        <family val="2"/>
      </rPr>
      <t>Subsidio Familiar (Escolaridad de Hijos)</t>
    </r>
  </si>
  <si>
    <r>
      <rPr>
        <sz val="4"/>
        <rFont val="Arial MT"/>
        <family val="2"/>
      </rPr>
      <t>Gastos de Residencia</t>
    </r>
  </si>
  <si>
    <r>
      <rPr>
        <sz val="4"/>
        <rFont val="Arial MT"/>
        <family val="2"/>
      </rPr>
      <t>Subsidio Familiar (Matrimonio)</t>
    </r>
  </si>
  <si>
    <r>
      <rPr>
        <sz val="4"/>
        <rFont val="Arial MT"/>
        <family val="2"/>
      </rPr>
      <t>Bonificación por Ventas y Cobranzas</t>
    </r>
  </si>
  <si>
    <r>
      <rPr>
        <b/>
        <sz val="4"/>
        <rFont val="Tahoma"/>
        <family val="2"/>
      </rPr>
      <t>TOTALES G.</t>
    </r>
  </si>
  <si>
    <t>Gasto de Representación</t>
  </si>
  <si>
    <t>Wilma Beatriz Gimenez Ortiz</t>
  </si>
  <si>
    <t>Contratado</t>
  </si>
  <si>
    <t>Bonif. por Responsabilidad en el Cargo</t>
  </si>
  <si>
    <t>C.I.. N°</t>
  </si>
  <si>
    <t>Rafael Blanco Aquino</t>
  </si>
  <si>
    <t>Graciela Elizabeth Del Puerto Silva</t>
  </si>
  <si>
    <t>Adolfina Mercedes Pino Gonzalez</t>
  </si>
  <si>
    <t>Blasido Albino Candia</t>
  </si>
  <si>
    <t xml:space="preserve"> </t>
  </si>
  <si>
    <t>Castulo Aleman Vega</t>
  </si>
  <si>
    <t>Antonia Arce</t>
  </si>
  <si>
    <t>Rocio Del Mar Cuevas</t>
  </si>
  <si>
    <t>Ec. Gladys Teresa Mereles Vega</t>
  </si>
  <si>
    <t>Prof. Hipolito Martinez Rojas</t>
  </si>
  <si>
    <t>Martin Rolon Jara</t>
  </si>
  <si>
    <t>Raineldo Del Carmen Moreno Aguayo</t>
  </si>
  <si>
    <t>Luis Carlos Agüero</t>
  </si>
  <si>
    <t>Nicolas Jara Valdez</t>
  </si>
  <si>
    <t>Rodrigo Cornelio Recalde Gamarra</t>
  </si>
  <si>
    <t>Permanente</t>
  </si>
  <si>
    <t>Milciades Larroza Aquino</t>
  </si>
  <si>
    <t>Amelia Fretes Alcaraz</t>
  </si>
  <si>
    <t>Ninfa Lorena Ramirez</t>
  </si>
  <si>
    <t>Mirian Rosa  Ramos Tilleria</t>
  </si>
  <si>
    <t>Ovidio Montania</t>
  </si>
  <si>
    <t>Roberto Fernandez</t>
  </si>
  <si>
    <t>Contratada</t>
  </si>
  <si>
    <t>Georgia Leiva</t>
  </si>
  <si>
    <t>Iris Maria Celeste Villalba</t>
  </si>
  <si>
    <t>Cristian Roberto Martinez Aguero</t>
  </si>
  <si>
    <t>Lourdes Eunice Palacio Paredes</t>
  </si>
  <si>
    <t>Mario Ramon Guanes Arias</t>
  </si>
  <si>
    <t>Jorge Gabriel Caceres</t>
  </si>
  <si>
    <t>Angel Lopez Monges</t>
  </si>
  <si>
    <t>Javier Maria Pirovano</t>
  </si>
  <si>
    <t>Teresa Maria Cristina Arguello de Raidan</t>
  </si>
  <si>
    <t>Gustavo Ramon Candia</t>
  </si>
  <si>
    <t>Natividad Vega</t>
  </si>
  <si>
    <t>Sonia Griselda Medina</t>
  </si>
  <si>
    <t>Ladislao Gaona Aranda</t>
  </si>
  <si>
    <t>Roque Alberto Maidana</t>
  </si>
  <si>
    <t xml:space="preserve">Diosnel Denis </t>
  </si>
  <si>
    <t>Juan Pereira</t>
  </si>
  <si>
    <t>Maria Mercedes Arguello</t>
  </si>
  <si>
    <t>Martin Alonso Orue</t>
  </si>
  <si>
    <t xml:space="preserve">Alba Mercedes Galeano </t>
  </si>
  <si>
    <t>Anibal Alonso</t>
  </si>
  <si>
    <t>Rosa Mercedes Riveros</t>
  </si>
  <si>
    <t>Nora Andrea Campuzano</t>
  </si>
  <si>
    <t xml:space="preserve">Fatima Lorena Villalba </t>
  </si>
  <si>
    <t>Maria Leticia Irala</t>
  </si>
  <si>
    <t>Evert Diosnel Denis Lugo</t>
  </si>
  <si>
    <t>Antonio Perez</t>
  </si>
  <si>
    <t>Pedro Paredes Baez</t>
  </si>
  <si>
    <t>Evelyn Monserrat Gaona</t>
  </si>
  <si>
    <t>Dieta</t>
  </si>
  <si>
    <t>Maria FranciscaYahari</t>
  </si>
  <si>
    <t>Viáticos</t>
  </si>
  <si>
    <t>Vìaticos</t>
  </si>
  <si>
    <t>Subsidio Familiar (escolaridad de (Hijos)</t>
  </si>
  <si>
    <t>Bonif. Por Responsabilidad en el Cargo</t>
  </si>
  <si>
    <t xml:space="preserve">Felipe Vidal Alonso </t>
  </si>
  <si>
    <t>PLANILLA GENERAL DE PAGOS CORRESPONDIENTE AL EJERCICIO FISCAL 2023</t>
  </si>
  <si>
    <t>Luis Gilberto Rodriguez</t>
  </si>
  <si>
    <t>Manuel Adrian Benitez Caballero</t>
  </si>
  <si>
    <t>Cecilia Maria Diaz Aguayo</t>
  </si>
  <si>
    <t>Luis Carlos Ochoa</t>
  </si>
  <si>
    <t>Lilian Celeste Ramirez</t>
  </si>
  <si>
    <t>Elvio Roberto Yegros Robles</t>
  </si>
  <si>
    <t>Jose Alejandro Gomez Minck</t>
  </si>
  <si>
    <t>Migdonio Clemente Aguayo</t>
  </si>
  <si>
    <t>Nestor Cecilio Villalba Gimenez</t>
  </si>
  <si>
    <t>Pedro Favian Garcete Cespedes</t>
  </si>
  <si>
    <t>Sergio Ramon Tindel Bogarin</t>
  </si>
  <si>
    <t>Roque Aniceto Moreira</t>
  </si>
  <si>
    <t>Gregorio Britos Hermosilla</t>
  </si>
  <si>
    <t>Luis Antonio Morel Allende</t>
  </si>
  <si>
    <t>Jose Villalba Aranda</t>
  </si>
  <si>
    <t>Maria Francisca Bordon</t>
  </si>
  <si>
    <t>Antonio Javier  Perreira Martinez</t>
  </si>
  <si>
    <t>Manuel de Jesus Aguayo Yahari</t>
  </si>
  <si>
    <t>Francisco Vera</t>
  </si>
  <si>
    <t>Elvis Stefano Rivaldi Gomez</t>
  </si>
  <si>
    <t>Pedro Pablo Torres Cubilla</t>
  </si>
  <si>
    <t>Ramón Salvador Aguayo Yahari</t>
  </si>
  <si>
    <t>Pablo Fermin Ruiz Díaz Brítez</t>
  </si>
  <si>
    <t>Martin Romero</t>
  </si>
  <si>
    <t>Rafael Paniagua</t>
  </si>
  <si>
    <t>Tito Julian Fernandez Ramos</t>
  </si>
  <si>
    <t>Herminia Esther Bordon M.</t>
  </si>
  <si>
    <t>Dahiana Zelaya Moreira</t>
  </si>
  <si>
    <t>Alba Maria Pereira Ayala</t>
  </si>
  <si>
    <t>Jorge Adalberto Vargas Villalba</t>
  </si>
  <si>
    <t>Laura Analia Lopez Ruiz Diaz</t>
  </si>
  <si>
    <t>Saturnino Gonzalez</t>
  </si>
  <si>
    <t>Felix Moreno Gamarra</t>
  </si>
  <si>
    <t>Antolin Alemán Morel</t>
  </si>
  <si>
    <t>Alexis Centurión R.</t>
  </si>
  <si>
    <t>Elida Antonia Segovia Alonso</t>
  </si>
  <si>
    <t>Asuncion Zarza Lezcano</t>
  </si>
  <si>
    <t>Regino Antunez</t>
  </si>
  <si>
    <t>Sergio Gomez</t>
  </si>
  <si>
    <t>Mirtha Carolina Vaezquen Chavez</t>
  </si>
  <si>
    <t>Jose Clemente Gomez Ramirez</t>
  </si>
  <si>
    <t>Francisco Javier Carballo Servin</t>
  </si>
  <si>
    <t>Virino Paredes</t>
  </si>
  <si>
    <t>Ever Daniel Amarilla Aguayo</t>
  </si>
  <si>
    <t>Ceferino Benitez Acosta</t>
  </si>
  <si>
    <t>Celia Acuña</t>
  </si>
  <si>
    <t>Mariela Soledad Aquino Duarte</t>
  </si>
  <si>
    <t>AGUINALDO 2023</t>
  </si>
  <si>
    <t>Francisca Ramona 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</si>
</sst>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b/>
      <sz val="4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 MT"/>
      <family val="2"/>
    </font>
    <font>
      <sz val="4"/>
      <name val="Arial MT"/>
    </font>
    <font>
      <b/>
      <sz val="4"/>
      <name val="Tahoma"/>
      <family val="2"/>
    </font>
    <font>
      <b/>
      <sz val="7"/>
      <name val="Arial"/>
      <family val="2"/>
    </font>
    <font>
      <b/>
      <sz val="4"/>
      <name val="Arial"/>
      <family val="2"/>
    </font>
    <font>
      <sz val="4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3" fontId="0" fillId="0" borderId="9" xfId="0" applyNumberForma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 shrinkToFit="1"/>
    </xf>
    <xf numFmtId="3" fontId="5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5" xfId="0" applyNumberFormat="1" applyFont="1" applyFill="1" applyBorder="1" applyAlignment="1">
      <alignment horizontal="center" vertical="center" shrinkToFit="1"/>
    </xf>
    <xf numFmtId="3" fontId="3" fillId="0" borderId="2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shrinkToFit="1"/>
    </xf>
    <xf numFmtId="3" fontId="3" fillId="0" borderId="10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shrinkToFit="1"/>
    </xf>
    <xf numFmtId="3" fontId="3" fillId="0" borderId="11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65483</xdr:colOff>
      <xdr:row>0</xdr:row>
      <xdr:rowOff>59531</xdr:rowOff>
    </xdr:from>
    <xdr:ext cx="1562729" cy="344293"/>
    <xdr:pic>
      <xdr:nvPicPr>
        <xdr:cNvPr id="2" name="image1.png">
          <a:extLst>
            <a:ext uri="{FF2B5EF4-FFF2-40B4-BE49-F238E27FC236}">
              <a16:creationId xmlns:a16="http://schemas.microsoft.com/office/drawing/2014/main" id="{26A349F3-A5C0-4388-9326-58216882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3" y="59531"/>
          <a:ext cx="1562729" cy="3442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7"/>
  <sheetViews>
    <sheetView tabSelected="1" topLeftCell="E1" zoomScale="160" zoomScaleNormal="160" workbookViewId="0">
      <selection activeCell="T2" sqref="T2"/>
    </sheetView>
  </sheetViews>
  <sheetFormatPr baseColWidth="10" defaultColWidth="9.33203125" defaultRowHeight="12.75" x14ac:dyDescent="0.2"/>
  <cols>
    <col min="1" max="1" width="4.6640625" style="3" customWidth="1"/>
    <col min="2" max="2" width="4.83203125" style="3" customWidth="1"/>
    <col min="3" max="3" width="6.5" style="3" customWidth="1"/>
    <col min="4" max="4" width="20.83203125" style="3" customWidth="1"/>
    <col min="5" max="5" width="11.83203125" style="3" customWidth="1"/>
    <col min="6" max="6" width="8" style="3" customWidth="1"/>
    <col min="7" max="7" width="19" style="3" customWidth="1"/>
    <col min="8" max="19" width="7.1640625" style="3" customWidth="1"/>
    <col min="20" max="20" width="9" style="3" customWidth="1"/>
    <col min="21" max="21" width="8.5" style="3" customWidth="1"/>
    <col min="22" max="22" width="8.6640625" style="3" customWidth="1"/>
    <col min="23" max="16384" width="9.33203125" style="3"/>
  </cols>
  <sheetData>
    <row r="1" spans="1:22" ht="9.1999999999999993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9.1999999999999993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4"/>
    </row>
    <row r="3" spans="1:22" ht="10.3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ht="9.75" customHeight="1" x14ac:dyDescent="0.2">
      <c r="A4" s="58" t="s">
        <v>99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1:22" ht="16.350000000000001" customHeight="1" x14ac:dyDescent="0.2">
      <c r="A5" s="22" t="s">
        <v>0</v>
      </c>
      <c r="B5" s="22" t="s">
        <v>1</v>
      </c>
      <c r="C5" s="23" t="s">
        <v>40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3" t="s">
        <v>147</v>
      </c>
      <c r="V5" s="22" t="s">
        <v>19</v>
      </c>
    </row>
    <row r="6" spans="1:22" ht="8.1" customHeight="1" x14ac:dyDescent="0.2">
      <c r="A6" s="28">
        <v>1</v>
      </c>
      <c r="B6" s="24">
        <v>1000</v>
      </c>
      <c r="C6" s="24">
        <v>2510235</v>
      </c>
      <c r="D6" s="34" t="s">
        <v>100</v>
      </c>
      <c r="E6" s="37" t="s">
        <v>56</v>
      </c>
      <c r="F6" s="5">
        <v>111</v>
      </c>
      <c r="G6" s="6" t="s">
        <v>20</v>
      </c>
      <c r="H6" s="7">
        <v>9000000</v>
      </c>
      <c r="I6" s="7">
        <v>9000000</v>
      </c>
      <c r="J6" s="7">
        <v>9000000</v>
      </c>
      <c r="K6" s="7">
        <v>9000000</v>
      </c>
      <c r="L6" s="7">
        <v>9000000</v>
      </c>
      <c r="M6" s="7">
        <v>9000000</v>
      </c>
      <c r="N6" s="7">
        <v>9000000</v>
      </c>
      <c r="O6" s="7">
        <v>9000000</v>
      </c>
      <c r="P6" s="7">
        <v>9000000</v>
      </c>
      <c r="Q6" s="7">
        <v>9000000</v>
      </c>
      <c r="R6" s="7">
        <v>9000000</v>
      </c>
      <c r="S6" s="7">
        <v>9000000</v>
      </c>
      <c r="T6" s="14">
        <f>H6+I6+J6+K6+L6+M6+N6+O6+P6+Q6+R6+S6</f>
        <v>108000000</v>
      </c>
      <c r="U6" s="14">
        <f>T6/12</f>
        <v>9000000</v>
      </c>
      <c r="V6" s="27">
        <f>T6+U6+T7+U7</f>
        <v>156000000</v>
      </c>
    </row>
    <row r="7" spans="1:22" ht="8.1" customHeight="1" x14ac:dyDescent="0.2">
      <c r="A7" s="29"/>
      <c r="B7" s="25"/>
      <c r="C7" s="25"/>
      <c r="D7" s="35"/>
      <c r="E7" s="38"/>
      <c r="F7" s="5">
        <v>113</v>
      </c>
      <c r="G7" s="6" t="s">
        <v>21</v>
      </c>
      <c r="H7" s="7">
        <v>3000000</v>
      </c>
      <c r="I7" s="7">
        <v>3000000</v>
      </c>
      <c r="J7" s="7">
        <v>3000000</v>
      </c>
      <c r="K7" s="7">
        <v>3000000</v>
      </c>
      <c r="L7" s="7">
        <v>3000000</v>
      </c>
      <c r="M7" s="7">
        <v>3000000</v>
      </c>
      <c r="N7" s="7">
        <v>3000000</v>
      </c>
      <c r="O7" s="7">
        <v>3000000</v>
      </c>
      <c r="P7" s="7">
        <v>3000000</v>
      </c>
      <c r="Q7" s="7">
        <v>3000000</v>
      </c>
      <c r="R7" s="7">
        <v>3000000</v>
      </c>
      <c r="S7" s="7">
        <v>3000000</v>
      </c>
      <c r="T7" s="14">
        <f>SUM(H7:S7)</f>
        <v>36000000</v>
      </c>
      <c r="U7" s="14">
        <f>T7/12</f>
        <v>3000000</v>
      </c>
      <c r="V7" s="27"/>
    </row>
    <row r="8" spans="1:22" ht="8.1" customHeight="1" x14ac:dyDescent="0.2">
      <c r="A8" s="29"/>
      <c r="B8" s="25"/>
      <c r="C8" s="25"/>
      <c r="D8" s="35"/>
      <c r="E8" s="38"/>
      <c r="F8" s="5">
        <v>133</v>
      </c>
      <c r="G8" s="6" t="s">
        <v>22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4"/>
      <c r="U8" s="15"/>
      <c r="V8" s="27"/>
    </row>
    <row r="9" spans="1:22" ht="8.1" customHeight="1" x14ac:dyDescent="0.2">
      <c r="A9" s="29"/>
      <c r="B9" s="25"/>
      <c r="C9" s="25"/>
      <c r="D9" s="35"/>
      <c r="E9" s="38"/>
      <c r="F9" s="5">
        <v>191</v>
      </c>
      <c r="G9" s="6" t="s">
        <v>23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  <c r="U9" s="16"/>
      <c r="V9" s="27"/>
    </row>
    <row r="10" spans="1:22" ht="8.1" customHeight="1" x14ac:dyDescent="0.2">
      <c r="A10" s="29"/>
      <c r="B10" s="25"/>
      <c r="C10" s="25"/>
      <c r="D10" s="35"/>
      <c r="E10" s="38"/>
      <c r="F10" s="5">
        <v>199</v>
      </c>
      <c r="G10" s="6" t="s">
        <v>24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  <c r="U10" s="16"/>
      <c r="V10" s="27"/>
    </row>
    <row r="11" spans="1:22" ht="8.1" customHeight="1" x14ac:dyDescent="0.2">
      <c r="A11" s="29"/>
      <c r="B11" s="25"/>
      <c r="C11" s="25"/>
      <c r="D11" s="35"/>
      <c r="E11" s="38"/>
      <c r="F11" s="5">
        <v>841</v>
      </c>
      <c r="G11" s="6" t="s">
        <v>25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4"/>
      <c r="U11" s="15"/>
      <c r="V11" s="27"/>
    </row>
    <row r="12" spans="1:22" ht="8.1" customHeight="1" x14ac:dyDescent="0.2">
      <c r="A12" s="30"/>
      <c r="B12" s="26"/>
      <c r="C12" s="26"/>
      <c r="D12" s="36"/>
      <c r="E12" s="39"/>
      <c r="F12" s="5">
        <v>232</v>
      </c>
      <c r="G12" s="6" t="s">
        <v>26</v>
      </c>
      <c r="H12" s="1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4"/>
      <c r="U12" s="15"/>
      <c r="V12" s="27"/>
    </row>
    <row r="13" spans="1:22" ht="8.1" customHeight="1" x14ac:dyDescent="0.2">
      <c r="A13" s="28">
        <v>2</v>
      </c>
      <c r="B13" s="24">
        <v>2000</v>
      </c>
      <c r="C13" s="24">
        <v>2260367</v>
      </c>
      <c r="D13" s="34" t="s">
        <v>101</v>
      </c>
      <c r="E13" s="37" t="s">
        <v>56</v>
      </c>
      <c r="F13" s="5">
        <v>112</v>
      </c>
      <c r="G13" s="9" t="s">
        <v>92</v>
      </c>
      <c r="H13" s="7">
        <v>2377841</v>
      </c>
      <c r="I13" s="7">
        <v>2377841</v>
      </c>
      <c r="J13" s="7">
        <v>2377841</v>
      </c>
      <c r="K13" s="7">
        <v>2377841</v>
      </c>
      <c r="L13" s="7">
        <v>2377841</v>
      </c>
      <c r="M13" s="7">
        <v>2377841</v>
      </c>
      <c r="N13" s="7">
        <v>2377841</v>
      </c>
      <c r="O13" s="7">
        <v>2377841</v>
      </c>
      <c r="P13" s="7">
        <v>2377841</v>
      </c>
      <c r="Q13" s="7">
        <v>2377841</v>
      </c>
      <c r="R13" s="7">
        <v>2377841</v>
      </c>
      <c r="S13" s="7">
        <v>2377841</v>
      </c>
      <c r="T13" s="14">
        <f>SUM(H13:S13)</f>
        <v>28534092</v>
      </c>
      <c r="U13" s="14">
        <f>T13/12</f>
        <v>2377841</v>
      </c>
      <c r="V13" s="27">
        <f>T13+U13+T14+U14</f>
        <v>52550290</v>
      </c>
    </row>
    <row r="14" spans="1:22" ht="8.1" customHeight="1" x14ac:dyDescent="0.2">
      <c r="A14" s="29"/>
      <c r="B14" s="25"/>
      <c r="C14" s="25"/>
      <c r="D14" s="35"/>
      <c r="E14" s="38"/>
      <c r="F14" s="5">
        <v>113</v>
      </c>
      <c r="G14" s="6" t="s">
        <v>21</v>
      </c>
      <c r="H14" s="7">
        <v>1664489</v>
      </c>
      <c r="I14" s="7">
        <v>1664489</v>
      </c>
      <c r="J14" s="7">
        <v>1664489</v>
      </c>
      <c r="K14" s="7">
        <v>1664489</v>
      </c>
      <c r="L14" s="7">
        <v>1664489</v>
      </c>
      <c r="M14" s="7">
        <v>1664489</v>
      </c>
      <c r="N14" s="7">
        <v>1664489</v>
      </c>
      <c r="O14" s="7">
        <v>1664489</v>
      </c>
      <c r="P14" s="7">
        <v>1664489</v>
      </c>
      <c r="Q14" s="7">
        <v>1664489</v>
      </c>
      <c r="R14" s="7">
        <v>1664489</v>
      </c>
      <c r="S14" s="7">
        <v>1664489</v>
      </c>
      <c r="T14" s="14">
        <f>SUM(H14:S14)</f>
        <v>19973868</v>
      </c>
      <c r="U14" s="14">
        <f>T14/12</f>
        <v>1664489</v>
      </c>
      <c r="V14" s="27"/>
    </row>
    <row r="15" spans="1:22" ht="8.1" customHeight="1" x14ac:dyDescent="0.2">
      <c r="A15" s="29"/>
      <c r="B15" s="25"/>
      <c r="C15" s="25"/>
      <c r="D15" s="35"/>
      <c r="E15" s="38"/>
      <c r="F15" s="5">
        <v>131</v>
      </c>
      <c r="G15" s="6" t="s">
        <v>27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7"/>
      <c r="U15" s="13"/>
      <c r="V15" s="27"/>
    </row>
    <row r="16" spans="1:22" ht="8.1" customHeight="1" x14ac:dyDescent="0.2">
      <c r="A16" s="29"/>
      <c r="B16" s="25"/>
      <c r="C16" s="25"/>
      <c r="D16" s="35"/>
      <c r="E16" s="38"/>
      <c r="F16" s="5">
        <v>133</v>
      </c>
      <c r="G16" s="6" t="s">
        <v>22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5"/>
      <c r="V16" s="27"/>
    </row>
    <row r="17" spans="1:22" ht="8.1" customHeight="1" x14ac:dyDescent="0.2">
      <c r="A17" s="30"/>
      <c r="B17" s="26"/>
      <c r="C17" s="26"/>
      <c r="D17" s="36"/>
      <c r="E17" s="39"/>
      <c r="F17" s="5">
        <v>232</v>
      </c>
      <c r="G17" s="6" t="s">
        <v>26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5"/>
      <c r="V17" s="27"/>
    </row>
    <row r="18" spans="1:22" ht="8.1" customHeight="1" x14ac:dyDescent="0.2">
      <c r="A18" s="28">
        <v>3</v>
      </c>
      <c r="B18" s="24">
        <v>3000</v>
      </c>
      <c r="C18" s="24">
        <v>2864828</v>
      </c>
      <c r="D18" s="34" t="s">
        <v>51</v>
      </c>
      <c r="E18" s="37" t="s">
        <v>56</v>
      </c>
      <c r="F18" s="5">
        <v>112</v>
      </c>
      <c r="G18" s="9" t="s">
        <v>92</v>
      </c>
      <c r="H18" s="7">
        <v>2377841</v>
      </c>
      <c r="I18" s="7">
        <v>2377841</v>
      </c>
      <c r="J18" s="7">
        <v>2377841</v>
      </c>
      <c r="K18" s="7">
        <v>2377841</v>
      </c>
      <c r="L18" s="7">
        <v>2377841</v>
      </c>
      <c r="M18" s="7">
        <v>2377841</v>
      </c>
      <c r="N18" s="7">
        <v>2377841</v>
      </c>
      <c r="O18" s="7">
        <v>2377841</v>
      </c>
      <c r="P18" s="7">
        <v>2377841</v>
      </c>
      <c r="Q18" s="7">
        <v>2377841</v>
      </c>
      <c r="R18" s="7">
        <v>2377841</v>
      </c>
      <c r="S18" s="7">
        <v>2377841</v>
      </c>
      <c r="T18" s="14">
        <f>SUM(H18:S18)</f>
        <v>28534092</v>
      </c>
      <c r="U18" s="14">
        <f>T18/12</f>
        <v>2377841</v>
      </c>
      <c r="V18" s="27">
        <f>T18+T19+U18+U19</f>
        <v>52550290</v>
      </c>
    </row>
    <row r="19" spans="1:22" ht="8.1" customHeight="1" x14ac:dyDescent="0.2">
      <c r="A19" s="29"/>
      <c r="B19" s="25"/>
      <c r="C19" s="25"/>
      <c r="D19" s="35"/>
      <c r="E19" s="38"/>
      <c r="F19" s="5">
        <v>113</v>
      </c>
      <c r="G19" s="9" t="s">
        <v>36</v>
      </c>
      <c r="H19" s="7">
        <v>1664489</v>
      </c>
      <c r="I19" s="7">
        <v>1664489</v>
      </c>
      <c r="J19" s="7">
        <v>1664489</v>
      </c>
      <c r="K19" s="7">
        <v>1664489</v>
      </c>
      <c r="L19" s="7">
        <v>1664489</v>
      </c>
      <c r="M19" s="7">
        <v>1664489</v>
      </c>
      <c r="N19" s="7">
        <v>1664489</v>
      </c>
      <c r="O19" s="7">
        <v>1664489</v>
      </c>
      <c r="P19" s="7">
        <v>1664489</v>
      </c>
      <c r="Q19" s="7">
        <v>1664489</v>
      </c>
      <c r="R19" s="7">
        <v>1664489</v>
      </c>
      <c r="S19" s="7">
        <v>1664489</v>
      </c>
      <c r="T19" s="14">
        <f>SUM(H19:S19)</f>
        <v>19973868</v>
      </c>
      <c r="U19" s="14">
        <f>T19/12</f>
        <v>1664489</v>
      </c>
      <c r="V19" s="27"/>
    </row>
    <row r="20" spans="1:22" ht="8.1" customHeight="1" x14ac:dyDescent="0.2">
      <c r="A20" s="29"/>
      <c r="B20" s="25"/>
      <c r="C20" s="25"/>
      <c r="D20" s="35"/>
      <c r="E20" s="38"/>
      <c r="F20" s="5">
        <v>131</v>
      </c>
      <c r="G20" s="6" t="s">
        <v>27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15"/>
      <c r="V20" s="27"/>
    </row>
    <row r="21" spans="1:22" ht="8.1" customHeight="1" x14ac:dyDescent="0.2">
      <c r="A21" s="29"/>
      <c r="B21" s="25"/>
      <c r="C21" s="25"/>
      <c r="D21" s="35"/>
      <c r="E21" s="38"/>
      <c r="F21" s="5">
        <v>133</v>
      </c>
      <c r="G21" s="6" t="s">
        <v>22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15"/>
      <c r="V21" s="27"/>
    </row>
    <row r="22" spans="1:22" ht="8.1" customHeight="1" x14ac:dyDescent="0.2">
      <c r="A22" s="30"/>
      <c r="B22" s="26"/>
      <c r="C22" s="26"/>
      <c r="D22" s="36"/>
      <c r="E22" s="39"/>
      <c r="F22" s="5">
        <v>232</v>
      </c>
      <c r="G22" s="6" t="s">
        <v>26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5"/>
      <c r="V22" s="27"/>
    </row>
    <row r="23" spans="1:22" ht="8.1" customHeight="1" x14ac:dyDescent="0.2">
      <c r="A23" s="28">
        <v>4</v>
      </c>
      <c r="B23" s="24">
        <v>4000</v>
      </c>
      <c r="C23" s="24">
        <v>498728</v>
      </c>
      <c r="D23" s="34" t="s">
        <v>41</v>
      </c>
      <c r="E23" s="37" t="s">
        <v>56</v>
      </c>
      <c r="F23" s="5">
        <v>112</v>
      </c>
      <c r="G23" s="9" t="s">
        <v>92</v>
      </c>
      <c r="H23" s="7">
        <v>2377841</v>
      </c>
      <c r="I23" s="7">
        <v>2377841</v>
      </c>
      <c r="J23" s="7">
        <v>2377841</v>
      </c>
      <c r="K23" s="7">
        <v>2377841</v>
      </c>
      <c r="L23" s="7">
        <v>2377841</v>
      </c>
      <c r="M23" s="7">
        <v>2377841</v>
      </c>
      <c r="N23" s="7">
        <v>2377841</v>
      </c>
      <c r="O23" s="7">
        <v>2377841</v>
      </c>
      <c r="P23" s="7">
        <v>2377841</v>
      </c>
      <c r="Q23" s="7">
        <v>2377841</v>
      </c>
      <c r="R23" s="7">
        <v>2377841</v>
      </c>
      <c r="S23" s="7">
        <v>2377841</v>
      </c>
      <c r="T23" s="14">
        <f>SUM(H23:S23)</f>
        <v>28534092</v>
      </c>
      <c r="U23" s="14">
        <f>T23/12</f>
        <v>2377841</v>
      </c>
      <c r="V23" s="27">
        <f>T23+T24+U23+U24</f>
        <v>52550290</v>
      </c>
    </row>
    <row r="24" spans="1:22" ht="8.1" customHeight="1" x14ac:dyDescent="0.2">
      <c r="A24" s="29"/>
      <c r="B24" s="25"/>
      <c r="C24" s="25"/>
      <c r="D24" s="35"/>
      <c r="E24" s="38"/>
      <c r="F24" s="5">
        <v>113</v>
      </c>
      <c r="G24" s="6" t="s">
        <v>21</v>
      </c>
      <c r="H24" s="7">
        <v>1664489</v>
      </c>
      <c r="I24" s="7">
        <v>1664489</v>
      </c>
      <c r="J24" s="7">
        <v>1664489</v>
      </c>
      <c r="K24" s="7">
        <v>1664489</v>
      </c>
      <c r="L24" s="7">
        <v>1664489</v>
      </c>
      <c r="M24" s="7">
        <v>1664489</v>
      </c>
      <c r="N24" s="7">
        <v>1664489</v>
      </c>
      <c r="O24" s="7">
        <v>1664489</v>
      </c>
      <c r="P24" s="7">
        <v>1664489</v>
      </c>
      <c r="Q24" s="7">
        <v>1664489</v>
      </c>
      <c r="R24" s="7">
        <v>1664489</v>
      </c>
      <c r="S24" s="7">
        <v>1664489</v>
      </c>
      <c r="T24" s="14">
        <f>SUM(H24:S24)</f>
        <v>19973868</v>
      </c>
      <c r="U24" s="14">
        <f>T24/12</f>
        <v>1664489</v>
      </c>
      <c r="V24" s="27"/>
    </row>
    <row r="25" spans="1:22" ht="8.1" customHeight="1" x14ac:dyDescent="0.2">
      <c r="A25" s="29"/>
      <c r="B25" s="25"/>
      <c r="C25" s="25"/>
      <c r="D25" s="35"/>
      <c r="E25" s="38"/>
      <c r="F25" s="5">
        <v>131</v>
      </c>
      <c r="G25" s="6" t="s">
        <v>27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/>
      <c r="U25" s="16"/>
      <c r="V25" s="27"/>
    </row>
    <row r="26" spans="1:22" ht="8.1" customHeight="1" x14ac:dyDescent="0.2">
      <c r="A26" s="29"/>
      <c r="B26" s="25"/>
      <c r="C26" s="25"/>
      <c r="D26" s="35"/>
      <c r="E26" s="38"/>
      <c r="F26" s="5">
        <v>133</v>
      </c>
      <c r="G26" s="6" t="s">
        <v>22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  <c r="U26" s="15"/>
      <c r="V26" s="27"/>
    </row>
    <row r="27" spans="1:22" ht="8.1" customHeight="1" x14ac:dyDescent="0.2">
      <c r="A27" s="30"/>
      <c r="B27" s="26"/>
      <c r="C27" s="26"/>
      <c r="D27" s="36"/>
      <c r="E27" s="39"/>
      <c r="F27" s="5">
        <v>232</v>
      </c>
      <c r="G27" s="6" t="s">
        <v>26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  <c r="U27" s="15"/>
      <c r="V27" s="27"/>
    </row>
    <row r="28" spans="1:22" ht="8.1" customHeight="1" x14ac:dyDescent="0.2">
      <c r="A28" s="28">
        <v>5</v>
      </c>
      <c r="B28" s="24">
        <v>5000</v>
      </c>
      <c r="C28" s="24">
        <v>1046165</v>
      </c>
      <c r="D28" s="34" t="s">
        <v>48</v>
      </c>
      <c r="E28" s="37" t="s">
        <v>56</v>
      </c>
      <c r="F28" s="5">
        <v>112</v>
      </c>
      <c r="G28" s="9" t="s">
        <v>92</v>
      </c>
      <c r="H28" s="7">
        <v>2377841</v>
      </c>
      <c r="I28" s="7">
        <v>2377841</v>
      </c>
      <c r="J28" s="7">
        <v>2377841</v>
      </c>
      <c r="K28" s="7">
        <v>2377841</v>
      </c>
      <c r="L28" s="7">
        <v>2377841</v>
      </c>
      <c r="M28" s="7">
        <v>2377841</v>
      </c>
      <c r="N28" s="7">
        <v>2377841</v>
      </c>
      <c r="O28" s="7">
        <v>2377841</v>
      </c>
      <c r="P28" s="7">
        <v>2377841</v>
      </c>
      <c r="Q28" s="7">
        <v>2377841</v>
      </c>
      <c r="R28" s="7">
        <v>2377841</v>
      </c>
      <c r="S28" s="7">
        <v>2377841</v>
      </c>
      <c r="T28" s="14">
        <f>SUM(H28:S28)</f>
        <v>28534092</v>
      </c>
      <c r="U28" s="14">
        <f>T28/12</f>
        <v>2377841</v>
      </c>
      <c r="V28" s="27">
        <f>T28+T29+U28+U29</f>
        <v>52550290</v>
      </c>
    </row>
    <row r="29" spans="1:22" ht="8.1" customHeight="1" x14ac:dyDescent="0.2">
      <c r="A29" s="29"/>
      <c r="B29" s="25"/>
      <c r="C29" s="25"/>
      <c r="D29" s="35"/>
      <c r="E29" s="38"/>
      <c r="F29" s="5">
        <v>113</v>
      </c>
      <c r="G29" s="6" t="s">
        <v>21</v>
      </c>
      <c r="H29" s="7">
        <v>1664489</v>
      </c>
      <c r="I29" s="7">
        <v>1664489</v>
      </c>
      <c r="J29" s="7">
        <v>1664489</v>
      </c>
      <c r="K29" s="7">
        <v>1664489</v>
      </c>
      <c r="L29" s="7">
        <v>1664489</v>
      </c>
      <c r="M29" s="7">
        <v>1664489</v>
      </c>
      <c r="N29" s="7">
        <v>1664489</v>
      </c>
      <c r="O29" s="7">
        <v>1664489</v>
      </c>
      <c r="P29" s="7">
        <v>1664489</v>
      </c>
      <c r="Q29" s="7">
        <v>1664489</v>
      </c>
      <c r="R29" s="7">
        <v>1664489</v>
      </c>
      <c r="S29" s="7">
        <v>1664489</v>
      </c>
      <c r="T29" s="14">
        <f>SUM(H29:S29)</f>
        <v>19973868</v>
      </c>
      <c r="U29" s="14">
        <f>T29/12</f>
        <v>1664489</v>
      </c>
      <c r="V29" s="27"/>
    </row>
    <row r="30" spans="1:22" ht="8.1" customHeight="1" x14ac:dyDescent="0.2">
      <c r="A30" s="29"/>
      <c r="B30" s="25"/>
      <c r="C30" s="25"/>
      <c r="D30" s="35"/>
      <c r="E30" s="38"/>
      <c r="F30" s="5">
        <v>131</v>
      </c>
      <c r="G30" s="6" t="s">
        <v>27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6"/>
      <c r="V30" s="27"/>
    </row>
    <row r="31" spans="1:22" ht="8.1" customHeight="1" x14ac:dyDescent="0.2">
      <c r="A31" s="29"/>
      <c r="B31" s="25"/>
      <c r="C31" s="25"/>
      <c r="D31" s="35"/>
      <c r="E31" s="38"/>
      <c r="F31" s="5">
        <v>133</v>
      </c>
      <c r="G31" s="6" t="s">
        <v>22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  <c r="U31" s="15"/>
      <c r="V31" s="27"/>
    </row>
    <row r="32" spans="1:22" ht="8.1" customHeight="1" x14ac:dyDescent="0.2">
      <c r="A32" s="30"/>
      <c r="B32" s="26"/>
      <c r="C32" s="26"/>
      <c r="D32" s="36"/>
      <c r="E32" s="39"/>
      <c r="F32" s="5">
        <v>232</v>
      </c>
      <c r="G32" s="6" t="s">
        <v>26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5"/>
      <c r="V32" s="27"/>
    </row>
    <row r="33" spans="1:22" ht="8.1" customHeight="1" x14ac:dyDescent="0.2">
      <c r="A33" s="28">
        <v>6</v>
      </c>
      <c r="B33" s="24">
        <v>6000</v>
      </c>
      <c r="C33" s="24">
        <v>4140998</v>
      </c>
      <c r="D33" s="34" t="s">
        <v>49</v>
      </c>
      <c r="E33" s="37" t="s">
        <v>56</v>
      </c>
      <c r="F33" s="5">
        <v>112</v>
      </c>
      <c r="G33" s="9" t="s">
        <v>92</v>
      </c>
      <c r="H33" s="7">
        <v>2377841</v>
      </c>
      <c r="I33" s="7">
        <v>2377841</v>
      </c>
      <c r="J33" s="7">
        <v>2377841</v>
      </c>
      <c r="K33" s="7">
        <v>2377841</v>
      </c>
      <c r="L33" s="7">
        <v>2377841</v>
      </c>
      <c r="M33" s="7">
        <v>2377841</v>
      </c>
      <c r="N33" s="7">
        <v>2377841</v>
      </c>
      <c r="O33" s="7">
        <v>2377841</v>
      </c>
      <c r="P33" s="7">
        <v>2377841</v>
      </c>
      <c r="Q33" s="7">
        <v>2377841</v>
      </c>
      <c r="R33" s="7">
        <v>2377841</v>
      </c>
      <c r="S33" s="7">
        <v>2377841</v>
      </c>
      <c r="T33" s="14">
        <f>SUM(H33:S33)</f>
        <v>28534092</v>
      </c>
      <c r="U33" s="14">
        <f>T33/12</f>
        <v>2377841</v>
      </c>
      <c r="V33" s="27">
        <f>T33+T34+U33+U34</f>
        <v>52550290</v>
      </c>
    </row>
    <row r="34" spans="1:22" ht="8.1" customHeight="1" x14ac:dyDescent="0.2">
      <c r="A34" s="29"/>
      <c r="B34" s="25"/>
      <c r="C34" s="25"/>
      <c r="D34" s="35"/>
      <c r="E34" s="38"/>
      <c r="F34" s="5">
        <v>113</v>
      </c>
      <c r="G34" s="6" t="s">
        <v>21</v>
      </c>
      <c r="H34" s="7">
        <v>1664489</v>
      </c>
      <c r="I34" s="7">
        <v>1664489</v>
      </c>
      <c r="J34" s="7">
        <v>1664489</v>
      </c>
      <c r="K34" s="7">
        <v>1664489</v>
      </c>
      <c r="L34" s="7">
        <v>1664489</v>
      </c>
      <c r="M34" s="7">
        <v>1664489</v>
      </c>
      <c r="N34" s="7">
        <v>1664489</v>
      </c>
      <c r="O34" s="7">
        <v>1664489</v>
      </c>
      <c r="P34" s="7">
        <v>1664489</v>
      </c>
      <c r="Q34" s="7">
        <v>1664489</v>
      </c>
      <c r="R34" s="7">
        <v>1664489</v>
      </c>
      <c r="S34" s="7">
        <v>1664489</v>
      </c>
      <c r="T34" s="14">
        <f>SUM(H34:S34)</f>
        <v>19973868</v>
      </c>
      <c r="U34" s="14">
        <f>T34/12</f>
        <v>1664489</v>
      </c>
      <c r="V34" s="27"/>
    </row>
    <row r="35" spans="1:22" ht="8.1" customHeight="1" x14ac:dyDescent="0.2">
      <c r="A35" s="29"/>
      <c r="B35" s="25"/>
      <c r="C35" s="25"/>
      <c r="D35" s="35"/>
      <c r="E35" s="38"/>
      <c r="F35" s="5">
        <v>131</v>
      </c>
      <c r="G35" s="6" t="s">
        <v>27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/>
      <c r="U35" s="16"/>
      <c r="V35" s="27"/>
    </row>
    <row r="36" spans="1:22" ht="8.1" customHeight="1" x14ac:dyDescent="0.2">
      <c r="A36" s="29"/>
      <c r="B36" s="25"/>
      <c r="C36" s="25"/>
      <c r="D36" s="35"/>
      <c r="E36" s="38"/>
      <c r="F36" s="5">
        <v>133</v>
      </c>
      <c r="G36" s="6" t="s">
        <v>22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/>
      <c r="U36" s="16"/>
      <c r="V36" s="27"/>
    </row>
    <row r="37" spans="1:22" ht="8.1" customHeight="1" x14ac:dyDescent="0.2">
      <c r="A37" s="30"/>
      <c r="B37" s="26"/>
      <c r="C37" s="26"/>
      <c r="D37" s="36"/>
      <c r="E37" s="39"/>
      <c r="F37" s="5">
        <v>232</v>
      </c>
      <c r="G37" s="6" t="s">
        <v>26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  <c r="U37" s="15"/>
      <c r="V37" s="27"/>
    </row>
    <row r="38" spans="1:22" ht="8.1" customHeight="1" x14ac:dyDescent="0.2">
      <c r="A38" s="28">
        <v>7</v>
      </c>
      <c r="B38" s="24">
        <v>6000</v>
      </c>
      <c r="C38" s="24">
        <v>300497</v>
      </c>
      <c r="D38" s="34" t="s">
        <v>42</v>
      </c>
      <c r="E38" s="37" t="s">
        <v>56</v>
      </c>
      <c r="F38" s="5">
        <v>112</v>
      </c>
      <c r="G38" s="9" t="s">
        <v>92</v>
      </c>
      <c r="H38" s="7">
        <v>2377841</v>
      </c>
      <c r="I38" s="7">
        <v>2377841</v>
      </c>
      <c r="J38" s="7">
        <v>2377841</v>
      </c>
      <c r="K38" s="7">
        <v>2377841</v>
      </c>
      <c r="L38" s="7">
        <v>2377841</v>
      </c>
      <c r="M38" s="7">
        <v>2377841</v>
      </c>
      <c r="N38" s="7">
        <v>2377841</v>
      </c>
      <c r="O38" s="7">
        <v>2377841</v>
      </c>
      <c r="P38" s="7">
        <v>2377841</v>
      </c>
      <c r="Q38" s="7">
        <v>2377841</v>
      </c>
      <c r="R38" s="7">
        <v>2377841</v>
      </c>
      <c r="S38" s="7">
        <v>2377841</v>
      </c>
      <c r="T38" s="14">
        <f>SUM(H38:S38)</f>
        <v>28534092</v>
      </c>
      <c r="U38" s="14">
        <f>T38/12</f>
        <v>2377841</v>
      </c>
      <c r="V38" s="27">
        <f>T38+T39+U38+U39</f>
        <v>52550290</v>
      </c>
    </row>
    <row r="39" spans="1:22" ht="8.1" customHeight="1" x14ac:dyDescent="0.2">
      <c r="A39" s="29"/>
      <c r="B39" s="25"/>
      <c r="C39" s="25"/>
      <c r="D39" s="35"/>
      <c r="E39" s="38"/>
      <c r="F39" s="5">
        <v>113</v>
      </c>
      <c r="G39" s="6" t="s">
        <v>21</v>
      </c>
      <c r="H39" s="7">
        <v>1664489</v>
      </c>
      <c r="I39" s="7">
        <v>1664489</v>
      </c>
      <c r="J39" s="7">
        <v>1664489</v>
      </c>
      <c r="K39" s="7">
        <v>1664489</v>
      </c>
      <c r="L39" s="7">
        <v>1664489</v>
      </c>
      <c r="M39" s="7">
        <v>1664489</v>
      </c>
      <c r="N39" s="7">
        <v>1664489</v>
      </c>
      <c r="O39" s="7">
        <v>1664489</v>
      </c>
      <c r="P39" s="7">
        <v>1664489</v>
      </c>
      <c r="Q39" s="7">
        <v>1664489</v>
      </c>
      <c r="R39" s="7">
        <v>1664489</v>
      </c>
      <c r="S39" s="7">
        <v>1664489</v>
      </c>
      <c r="T39" s="14">
        <f>SUM(H39:S39)</f>
        <v>19973868</v>
      </c>
      <c r="U39" s="14">
        <f>T39/12</f>
        <v>1664489</v>
      </c>
      <c r="V39" s="27"/>
    </row>
    <row r="40" spans="1:22" ht="8.1" customHeight="1" x14ac:dyDescent="0.2">
      <c r="A40" s="29"/>
      <c r="B40" s="25"/>
      <c r="C40" s="25"/>
      <c r="D40" s="35"/>
      <c r="E40" s="38"/>
      <c r="F40" s="5">
        <v>131</v>
      </c>
      <c r="G40" s="6" t="s">
        <v>27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5"/>
      <c r="V40" s="27"/>
    </row>
    <row r="41" spans="1:22" ht="8.1" customHeight="1" x14ac:dyDescent="0.2">
      <c r="A41" s="29"/>
      <c r="B41" s="25"/>
      <c r="C41" s="25"/>
      <c r="D41" s="35"/>
      <c r="E41" s="38"/>
      <c r="F41" s="5">
        <v>133</v>
      </c>
      <c r="G41" s="6" t="s">
        <v>22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4"/>
      <c r="U41" s="15"/>
      <c r="V41" s="27"/>
    </row>
    <row r="42" spans="1:22" ht="8.1" customHeight="1" x14ac:dyDescent="0.2">
      <c r="A42" s="30"/>
      <c r="B42" s="26"/>
      <c r="C42" s="26"/>
      <c r="D42" s="36"/>
      <c r="E42" s="39"/>
      <c r="F42" s="5">
        <v>232</v>
      </c>
      <c r="G42" s="6" t="s">
        <v>26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4"/>
      <c r="U42" s="15"/>
      <c r="V42" s="27"/>
    </row>
    <row r="43" spans="1:22" ht="8.1" customHeight="1" x14ac:dyDescent="0.2">
      <c r="A43" s="28">
        <v>8</v>
      </c>
      <c r="B43" s="24">
        <v>7000</v>
      </c>
      <c r="C43" s="24">
        <v>300497</v>
      </c>
      <c r="D43" s="34" t="s">
        <v>52</v>
      </c>
      <c r="E43" s="37" t="s">
        <v>56</v>
      </c>
      <c r="F43" s="5">
        <v>112</v>
      </c>
      <c r="G43" s="9" t="s">
        <v>92</v>
      </c>
      <c r="H43" s="7">
        <v>2377841</v>
      </c>
      <c r="I43" s="7">
        <v>2377841</v>
      </c>
      <c r="J43" s="7">
        <v>2377841</v>
      </c>
      <c r="K43" s="7">
        <v>2377841</v>
      </c>
      <c r="L43" s="7">
        <v>2377841</v>
      </c>
      <c r="M43" s="7">
        <v>2377841</v>
      </c>
      <c r="N43" s="7">
        <v>2377841</v>
      </c>
      <c r="O43" s="7">
        <v>2377841</v>
      </c>
      <c r="P43" s="7">
        <v>2377841</v>
      </c>
      <c r="Q43" s="7">
        <v>2377841</v>
      </c>
      <c r="R43" s="7">
        <v>2377841</v>
      </c>
      <c r="S43" s="7">
        <v>2377841</v>
      </c>
      <c r="T43" s="14">
        <f>SUM(H43:S43)</f>
        <v>28534092</v>
      </c>
      <c r="U43" s="14">
        <f>T43/12</f>
        <v>2377841</v>
      </c>
      <c r="V43" s="27">
        <f>T43+T44+U43+U44</f>
        <v>52550290</v>
      </c>
    </row>
    <row r="44" spans="1:22" ht="8.1" customHeight="1" x14ac:dyDescent="0.2">
      <c r="A44" s="29"/>
      <c r="B44" s="25"/>
      <c r="C44" s="25"/>
      <c r="D44" s="35"/>
      <c r="E44" s="38"/>
      <c r="F44" s="5">
        <v>113</v>
      </c>
      <c r="G44" s="6" t="s">
        <v>21</v>
      </c>
      <c r="H44" s="7">
        <v>1664489</v>
      </c>
      <c r="I44" s="7">
        <v>1664489</v>
      </c>
      <c r="J44" s="7">
        <v>1664489</v>
      </c>
      <c r="K44" s="7">
        <v>1664489</v>
      </c>
      <c r="L44" s="7">
        <v>1664489</v>
      </c>
      <c r="M44" s="7">
        <v>1664489</v>
      </c>
      <c r="N44" s="7">
        <v>1664489</v>
      </c>
      <c r="O44" s="7">
        <v>1664489</v>
      </c>
      <c r="P44" s="7">
        <v>1664489</v>
      </c>
      <c r="Q44" s="7">
        <v>1664489</v>
      </c>
      <c r="R44" s="7">
        <v>1664489</v>
      </c>
      <c r="S44" s="7">
        <v>1664489</v>
      </c>
      <c r="T44" s="14">
        <f>SUM(H44:S44)</f>
        <v>19973868</v>
      </c>
      <c r="U44" s="14">
        <f>T44/12</f>
        <v>1664489</v>
      </c>
      <c r="V44" s="27"/>
    </row>
    <row r="45" spans="1:22" ht="8.1" customHeight="1" x14ac:dyDescent="0.2">
      <c r="A45" s="29"/>
      <c r="B45" s="25"/>
      <c r="C45" s="25"/>
      <c r="D45" s="35"/>
      <c r="E45" s="38"/>
      <c r="F45" s="5">
        <v>131</v>
      </c>
      <c r="G45" s="6" t="s">
        <v>27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4"/>
      <c r="U45" s="16"/>
      <c r="V45" s="27"/>
    </row>
    <row r="46" spans="1:22" ht="8.1" customHeight="1" x14ac:dyDescent="0.2">
      <c r="A46" s="29"/>
      <c r="B46" s="25"/>
      <c r="C46" s="25"/>
      <c r="D46" s="35"/>
      <c r="E46" s="38"/>
      <c r="F46" s="5">
        <v>133</v>
      </c>
      <c r="G46" s="9" t="s">
        <v>39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4"/>
      <c r="U46" s="16"/>
      <c r="V46" s="27"/>
    </row>
    <row r="47" spans="1:22" ht="8.1" customHeight="1" x14ac:dyDescent="0.2">
      <c r="A47" s="30"/>
      <c r="B47" s="26"/>
      <c r="C47" s="26"/>
      <c r="D47" s="36"/>
      <c r="E47" s="39"/>
      <c r="F47" s="5">
        <v>232</v>
      </c>
      <c r="G47" s="6" t="s">
        <v>26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4"/>
      <c r="U47" s="15"/>
      <c r="V47" s="27"/>
    </row>
    <row r="48" spans="1:22" ht="8.1" customHeight="1" x14ac:dyDescent="0.2">
      <c r="A48" s="28">
        <v>9</v>
      </c>
      <c r="B48" s="24">
        <v>8000</v>
      </c>
      <c r="C48" s="24">
        <v>763038</v>
      </c>
      <c r="D48" s="34" t="s">
        <v>50</v>
      </c>
      <c r="E48" s="37" t="s">
        <v>56</v>
      </c>
      <c r="F48" s="5">
        <v>112</v>
      </c>
      <c r="G48" s="9" t="s">
        <v>92</v>
      </c>
      <c r="H48" s="7">
        <v>2377841</v>
      </c>
      <c r="I48" s="7">
        <v>2377841</v>
      </c>
      <c r="J48" s="7">
        <v>2377841</v>
      </c>
      <c r="K48" s="7">
        <v>2377841</v>
      </c>
      <c r="L48" s="7">
        <v>2377841</v>
      </c>
      <c r="M48" s="7">
        <v>2377841</v>
      </c>
      <c r="N48" s="7">
        <v>2377841</v>
      </c>
      <c r="O48" s="7">
        <v>2377841</v>
      </c>
      <c r="P48" s="7">
        <v>2377841</v>
      </c>
      <c r="Q48" s="7">
        <v>2377841</v>
      </c>
      <c r="R48" s="7">
        <v>2377841</v>
      </c>
      <c r="S48" s="7">
        <v>2377841</v>
      </c>
      <c r="T48" s="14">
        <f>SUM(H48:S48)</f>
        <v>28534092</v>
      </c>
      <c r="U48" s="14">
        <f>T48/12</f>
        <v>2377841</v>
      </c>
      <c r="V48" s="27">
        <f>T48+T49+U48+U49</f>
        <v>52550290</v>
      </c>
    </row>
    <row r="49" spans="1:22" ht="8.1" customHeight="1" x14ac:dyDescent="0.2">
      <c r="A49" s="29"/>
      <c r="B49" s="25"/>
      <c r="C49" s="25"/>
      <c r="D49" s="35"/>
      <c r="E49" s="38"/>
      <c r="F49" s="5">
        <v>113</v>
      </c>
      <c r="G49" s="6" t="s">
        <v>21</v>
      </c>
      <c r="H49" s="7">
        <v>1664489</v>
      </c>
      <c r="I49" s="7">
        <v>1664489</v>
      </c>
      <c r="J49" s="7">
        <v>1664489</v>
      </c>
      <c r="K49" s="7">
        <v>1664489</v>
      </c>
      <c r="L49" s="7">
        <v>1664489</v>
      </c>
      <c r="M49" s="7">
        <v>1664489</v>
      </c>
      <c r="N49" s="7">
        <v>1664489</v>
      </c>
      <c r="O49" s="7">
        <v>1664489</v>
      </c>
      <c r="P49" s="7">
        <v>1664489</v>
      </c>
      <c r="Q49" s="7">
        <v>1664489</v>
      </c>
      <c r="R49" s="7">
        <v>1664489</v>
      </c>
      <c r="S49" s="7">
        <v>1664489</v>
      </c>
      <c r="T49" s="14">
        <f>SUM(H49:S49)</f>
        <v>19973868</v>
      </c>
      <c r="U49" s="14">
        <f>T49/12</f>
        <v>1664489</v>
      </c>
      <c r="V49" s="27"/>
    </row>
    <row r="50" spans="1:22" ht="8.1" customHeight="1" x14ac:dyDescent="0.2">
      <c r="A50" s="29"/>
      <c r="B50" s="25"/>
      <c r="C50" s="25"/>
      <c r="D50" s="35"/>
      <c r="E50" s="38"/>
      <c r="F50" s="5">
        <v>131</v>
      </c>
      <c r="G50" s="6" t="s">
        <v>27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4"/>
      <c r="U50" s="15"/>
      <c r="V50" s="27"/>
    </row>
    <row r="51" spans="1:22" ht="8.1" customHeight="1" x14ac:dyDescent="0.2">
      <c r="A51" s="29"/>
      <c r="B51" s="25"/>
      <c r="C51" s="25"/>
      <c r="D51" s="35"/>
      <c r="E51" s="38"/>
      <c r="F51" s="5">
        <v>133</v>
      </c>
      <c r="G51" s="9" t="s">
        <v>39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4"/>
      <c r="U51" s="15"/>
      <c r="V51" s="27"/>
    </row>
    <row r="52" spans="1:22" ht="8.1" customHeight="1" x14ac:dyDescent="0.2">
      <c r="A52" s="30"/>
      <c r="B52" s="26"/>
      <c r="C52" s="26"/>
      <c r="D52" s="36"/>
      <c r="E52" s="39"/>
      <c r="F52" s="5">
        <v>232</v>
      </c>
      <c r="G52" s="6" t="s">
        <v>26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  <c r="U52" s="15"/>
      <c r="V52" s="27"/>
    </row>
    <row r="53" spans="1:22" ht="8.1" customHeight="1" x14ac:dyDescent="0.2">
      <c r="A53" s="28">
        <v>10</v>
      </c>
      <c r="B53" s="24">
        <v>9000</v>
      </c>
      <c r="C53" s="24">
        <v>1258754</v>
      </c>
      <c r="D53" s="34" t="s">
        <v>43</v>
      </c>
      <c r="E53" s="37" t="s">
        <v>56</v>
      </c>
      <c r="F53" s="5">
        <v>112</v>
      </c>
      <c r="G53" s="9" t="s">
        <v>92</v>
      </c>
      <c r="H53" s="7">
        <v>2377841</v>
      </c>
      <c r="I53" s="7">
        <v>2377841</v>
      </c>
      <c r="J53" s="7">
        <v>2377841</v>
      </c>
      <c r="K53" s="7">
        <v>2377841</v>
      </c>
      <c r="L53" s="7">
        <v>2377841</v>
      </c>
      <c r="M53" s="7">
        <v>2377841</v>
      </c>
      <c r="N53" s="7">
        <v>2377841</v>
      </c>
      <c r="O53" s="7">
        <v>2377841</v>
      </c>
      <c r="P53" s="7">
        <v>2377841</v>
      </c>
      <c r="Q53" s="7">
        <v>2377841</v>
      </c>
      <c r="R53" s="7">
        <v>2377841</v>
      </c>
      <c r="S53" s="7">
        <v>2377841</v>
      </c>
      <c r="T53" s="14">
        <f>SUM(H53:S53)</f>
        <v>28534092</v>
      </c>
      <c r="U53" s="14">
        <f>T53/12</f>
        <v>2377841</v>
      </c>
      <c r="V53" s="27">
        <f>T53+T54+U53+U54</f>
        <v>52550290</v>
      </c>
    </row>
    <row r="54" spans="1:22" ht="8.1" customHeight="1" x14ac:dyDescent="0.2">
      <c r="A54" s="29"/>
      <c r="B54" s="25"/>
      <c r="C54" s="25"/>
      <c r="D54" s="35"/>
      <c r="E54" s="38"/>
      <c r="F54" s="5">
        <v>113</v>
      </c>
      <c r="G54" s="6" t="s">
        <v>21</v>
      </c>
      <c r="H54" s="7">
        <v>1664489</v>
      </c>
      <c r="I54" s="7">
        <v>1664489</v>
      </c>
      <c r="J54" s="7">
        <v>1664489</v>
      </c>
      <c r="K54" s="7">
        <v>1664489</v>
      </c>
      <c r="L54" s="7">
        <v>1664489</v>
      </c>
      <c r="M54" s="7">
        <v>1664489</v>
      </c>
      <c r="N54" s="7">
        <v>1664489</v>
      </c>
      <c r="O54" s="7">
        <v>1664489</v>
      </c>
      <c r="P54" s="7">
        <v>1664489</v>
      </c>
      <c r="Q54" s="7">
        <v>1664489</v>
      </c>
      <c r="R54" s="7">
        <v>1664489</v>
      </c>
      <c r="S54" s="7">
        <v>1664489</v>
      </c>
      <c r="T54" s="14">
        <f>SUM(H54:S54)</f>
        <v>19973868</v>
      </c>
      <c r="U54" s="14">
        <f>T54/12</f>
        <v>1664489</v>
      </c>
      <c r="V54" s="27"/>
    </row>
    <row r="55" spans="1:22" ht="8.1" customHeight="1" x14ac:dyDescent="0.2">
      <c r="A55" s="29"/>
      <c r="B55" s="25"/>
      <c r="C55" s="25"/>
      <c r="D55" s="35"/>
      <c r="E55" s="38"/>
      <c r="F55" s="5">
        <v>131</v>
      </c>
      <c r="G55" s="6" t="s">
        <v>27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4"/>
      <c r="U55" s="16"/>
      <c r="V55" s="27"/>
    </row>
    <row r="56" spans="1:22" ht="8.1" customHeight="1" x14ac:dyDescent="0.2">
      <c r="A56" s="29"/>
      <c r="B56" s="25"/>
      <c r="C56" s="25"/>
      <c r="D56" s="35"/>
      <c r="E56" s="38"/>
      <c r="F56" s="5">
        <v>133</v>
      </c>
      <c r="G56" s="9" t="s">
        <v>39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4"/>
      <c r="U56" s="15"/>
      <c r="V56" s="27"/>
    </row>
    <row r="57" spans="1:22" ht="8.1" customHeight="1" x14ac:dyDescent="0.2">
      <c r="A57" s="30"/>
      <c r="B57" s="26"/>
      <c r="C57" s="26"/>
      <c r="D57" s="36"/>
      <c r="E57" s="39"/>
      <c r="F57" s="5">
        <v>232</v>
      </c>
      <c r="G57" s="6" t="s">
        <v>26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4"/>
      <c r="U57" s="15"/>
      <c r="V57" s="27"/>
    </row>
    <row r="58" spans="1:22" ht="8.1" customHeight="1" x14ac:dyDescent="0.2">
      <c r="A58" s="28">
        <v>11</v>
      </c>
      <c r="B58" s="24">
        <v>10000</v>
      </c>
      <c r="C58" s="24">
        <v>452957</v>
      </c>
      <c r="D58" s="34" t="s">
        <v>44</v>
      </c>
      <c r="E58" s="37" t="s">
        <v>56</v>
      </c>
      <c r="F58" s="5">
        <v>112</v>
      </c>
      <c r="G58" s="9" t="s">
        <v>92</v>
      </c>
      <c r="H58" s="20">
        <v>2377841</v>
      </c>
      <c r="I58" s="7">
        <v>2377841</v>
      </c>
      <c r="J58" s="7">
        <v>2377841</v>
      </c>
      <c r="K58" s="7">
        <v>2377841</v>
      </c>
      <c r="L58" s="7">
        <v>2377841</v>
      </c>
      <c r="M58" s="7">
        <v>1426705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14">
        <f>SUM(H58:S58)</f>
        <v>13315910</v>
      </c>
      <c r="U58" s="14">
        <f>T58/12</f>
        <v>1109659.1666666667</v>
      </c>
      <c r="V58" s="27">
        <f>T58+T59+U58+U59</f>
        <v>24523468.666666668</v>
      </c>
    </row>
    <row r="59" spans="1:22" ht="8.1" customHeight="1" x14ac:dyDescent="0.2">
      <c r="A59" s="29"/>
      <c r="B59" s="25"/>
      <c r="C59" s="25"/>
      <c r="D59" s="35"/>
      <c r="E59" s="38"/>
      <c r="F59" s="5">
        <v>113</v>
      </c>
      <c r="G59" s="6" t="s">
        <v>21</v>
      </c>
      <c r="H59" s="7">
        <v>1664489</v>
      </c>
      <c r="I59" s="7">
        <v>1664489</v>
      </c>
      <c r="J59" s="7">
        <v>1664489</v>
      </c>
      <c r="K59" s="7">
        <v>1664489</v>
      </c>
      <c r="L59" s="7">
        <v>1664489</v>
      </c>
      <c r="M59" s="7">
        <v>998693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14">
        <f>SUM(H59:S59)</f>
        <v>9321138</v>
      </c>
      <c r="U59" s="14">
        <f>T59/12</f>
        <v>776761.5</v>
      </c>
      <c r="V59" s="27"/>
    </row>
    <row r="60" spans="1:22" ht="8.1" customHeight="1" x14ac:dyDescent="0.2">
      <c r="A60" s="29"/>
      <c r="B60" s="25"/>
      <c r="C60" s="25"/>
      <c r="D60" s="35"/>
      <c r="E60" s="38"/>
      <c r="F60" s="5">
        <v>131</v>
      </c>
      <c r="G60" s="6" t="s">
        <v>27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4"/>
      <c r="U60" s="16"/>
      <c r="V60" s="27"/>
    </row>
    <row r="61" spans="1:22" ht="8.1" customHeight="1" x14ac:dyDescent="0.2">
      <c r="A61" s="29"/>
      <c r="B61" s="25"/>
      <c r="C61" s="25"/>
      <c r="D61" s="35"/>
      <c r="E61" s="38"/>
      <c r="F61" s="5">
        <v>133</v>
      </c>
      <c r="G61" s="9" t="s">
        <v>39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4"/>
      <c r="U61" s="16"/>
      <c r="V61" s="27"/>
    </row>
    <row r="62" spans="1:22" ht="8.1" customHeight="1" x14ac:dyDescent="0.2">
      <c r="A62" s="30"/>
      <c r="B62" s="26"/>
      <c r="C62" s="26"/>
      <c r="D62" s="36"/>
      <c r="E62" s="39"/>
      <c r="F62" s="5">
        <v>232</v>
      </c>
      <c r="G62" s="6" t="s">
        <v>26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  <c r="U62" s="15"/>
      <c r="V62" s="27"/>
    </row>
    <row r="63" spans="1:22" ht="8.1" customHeight="1" x14ac:dyDescent="0.2">
      <c r="A63" s="28">
        <v>12</v>
      </c>
      <c r="B63" s="24">
        <v>11000</v>
      </c>
      <c r="C63" s="24">
        <v>1062197</v>
      </c>
      <c r="D63" s="34" t="s">
        <v>53</v>
      </c>
      <c r="E63" s="37" t="s">
        <v>56</v>
      </c>
      <c r="F63" s="5">
        <v>112</v>
      </c>
      <c r="G63" s="9" t="s">
        <v>92</v>
      </c>
      <c r="H63" s="7">
        <v>2377841</v>
      </c>
      <c r="I63" s="7">
        <v>2377841</v>
      </c>
      <c r="J63" s="7">
        <v>2377841</v>
      </c>
      <c r="K63" s="7">
        <v>2377841</v>
      </c>
      <c r="L63" s="7">
        <v>2377841</v>
      </c>
      <c r="M63" s="7">
        <v>2377841</v>
      </c>
      <c r="N63" s="7">
        <v>2377841</v>
      </c>
      <c r="O63" s="7">
        <v>2377841</v>
      </c>
      <c r="P63" s="7">
        <v>2377841</v>
      </c>
      <c r="Q63" s="7">
        <v>2377841</v>
      </c>
      <c r="R63" s="7">
        <v>2377841</v>
      </c>
      <c r="S63" s="7">
        <v>2377841</v>
      </c>
      <c r="T63" s="14">
        <f>SUM(H63:S63)</f>
        <v>28534092</v>
      </c>
      <c r="U63" s="14">
        <f>T63/12</f>
        <v>2377841</v>
      </c>
      <c r="V63" s="27">
        <f>T63+T64+U63+U64</f>
        <v>52550290</v>
      </c>
    </row>
    <row r="64" spans="1:22" ht="8.1" customHeight="1" x14ac:dyDescent="0.2">
      <c r="A64" s="29"/>
      <c r="B64" s="25"/>
      <c r="C64" s="25"/>
      <c r="D64" s="35"/>
      <c r="E64" s="38"/>
      <c r="F64" s="5">
        <v>113</v>
      </c>
      <c r="G64" s="6" t="s">
        <v>21</v>
      </c>
      <c r="H64" s="7">
        <v>1664489</v>
      </c>
      <c r="I64" s="7">
        <v>1664489</v>
      </c>
      <c r="J64" s="7">
        <v>1664489</v>
      </c>
      <c r="K64" s="7">
        <v>1664489</v>
      </c>
      <c r="L64" s="7">
        <v>1664489</v>
      </c>
      <c r="M64" s="7">
        <v>1664489</v>
      </c>
      <c r="N64" s="7">
        <v>1664489</v>
      </c>
      <c r="O64" s="7">
        <v>1664489</v>
      </c>
      <c r="P64" s="7">
        <v>1664489</v>
      </c>
      <c r="Q64" s="7">
        <v>1664489</v>
      </c>
      <c r="R64" s="7">
        <v>1664489</v>
      </c>
      <c r="S64" s="7">
        <v>1664489</v>
      </c>
      <c r="T64" s="14">
        <f t="shared" ref="T64" si="0">SUM(H64:S64)</f>
        <v>19973868</v>
      </c>
      <c r="U64" s="14">
        <f>T64/12</f>
        <v>1664489</v>
      </c>
      <c r="V64" s="27"/>
    </row>
    <row r="65" spans="1:22" ht="8.1" customHeight="1" x14ac:dyDescent="0.2">
      <c r="A65" s="29"/>
      <c r="B65" s="25"/>
      <c r="C65" s="25"/>
      <c r="D65" s="35"/>
      <c r="E65" s="38"/>
      <c r="F65" s="5">
        <v>131</v>
      </c>
      <c r="G65" s="6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4"/>
      <c r="U65" s="16"/>
      <c r="V65" s="27"/>
    </row>
    <row r="66" spans="1:22" ht="8.1" customHeight="1" x14ac:dyDescent="0.2">
      <c r="A66" s="29"/>
      <c r="B66" s="25"/>
      <c r="C66" s="25"/>
      <c r="D66" s="35"/>
      <c r="E66" s="38"/>
      <c r="F66" s="5">
        <v>133</v>
      </c>
      <c r="G66" s="9" t="s">
        <v>39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4"/>
      <c r="U66" s="16"/>
      <c r="V66" s="27"/>
    </row>
    <row r="67" spans="1:22" ht="8.1" customHeight="1" x14ac:dyDescent="0.2">
      <c r="A67" s="30"/>
      <c r="B67" s="26"/>
      <c r="C67" s="26"/>
      <c r="D67" s="36"/>
      <c r="E67" s="39"/>
      <c r="F67" s="5">
        <v>232</v>
      </c>
      <c r="G67" s="6" t="s">
        <v>26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7"/>
      <c r="S67" s="13"/>
      <c r="T67" s="14"/>
      <c r="U67" s="15"/>
      <c r="V67" s="27"/>
    </row>
    <row r="68" spans="1:22" ht="8.1" customHeight="1" x14ac:dyDescent="0.2">
      <c r="A68" s="28">
        <f>A63+1</f>
        <v>13</v>
      </c>
      <c r="B68" s="24">
        <v>12000</v>
      </c>
      <c r="C68" s="24">
        <v>2347887</v>
      </c>
      <c r="D68" s="34" t="s">
        <v>54</v>
      </c>
      <c r="E68" s="37" t="s">
        <v>56</v>
      </c>
      <c r="F68" s="5">
        <v>112</v>
      </c>
      <c r="G68" s="9" t="s">
        <v>92</v>
      </c>
      <c r="H68" s="7">
        <v>2377841</v>
      </c>
      <c r="I68" s="7">
        <v>2377841</v>
      </c>
      <c r="J68" s="7">
        <v>2377841</v>
      </c>
      <c r="K68" s="7">
        <v>2377841</v>
      </c>
      <c r="L68" s="7">
        <v>2377841</v>
      </c>
      <c r="M68" s="7">
        <v>2377841</v>
      </c>
      <c r="N68" s="7">
        <v>2377841</v>
      </c>
      <c r="O68" s="7">
        <v>2377841</v>
      </c>
      <c r="P68" s="7">
        <v>2377841</v>
      </c>
      <c r="Q68" s="7">
        <v>2377841</v>
      </c>
      <c r="R68" s="7">
        <v>2377841</v>
      </c>
      <c r="S68" s="7">
        <v>2377841</v>
      </c>
      <c r="T68" s="14">
        <f>SUM(H68:S68)</f>
        <v>28534092</v>
      </c>
      <c r="U68" s="14">
        <f>T68/12</f>
        <v>2377841</v>
      </c>
      <c r="V68" s="27">
        <f>T68+T69+U68+U69</f>
        <v>52550290</v>
      </c>
    </row>
    <row r="69" spans="1:22" ht="8.1" customHeight="1" x14ac:dyDescent="0.2">
      <c r="A69" s="29"/>
      <c r="B69" s="25"/>
      <c r="C69" s="25"/>
      <c r="D69" s="35"/>
      <c r="E69" s="38"/>
      <c r="F69" s="5">
        <v>113</v>
      </c>
      <c r="G69" s="6" t="s">
        <v>21</v>
      </c>
      <c r="H69" s="7">
        <v>1664489</v>
      </c>
      <c r="I69" s="7">
        <v>1664489</v>
      </c>
      <c r="J69" s="7">
        <v>1664489</v>
      </c>
      <c r="K69" s="7">
        <v>1664489</v>
      </c>
      <c r="L69" s="7">
        <v>1664489</v>
      </c>
      <c r="M69" s="7">
        <v>1664489</v>
      </c>
      <c r="N69" s="7">
        <v>1664489</v>
      </c>
      <c r="O69" s="7">
        <v>1664489</v>
      </c>
      <c r="P69" s="7">
        <v>1664489</v>
      </c>
      <c r="Q69" s="7">
        <v>1664489</v>
      </c>
      <c r="R69" s="7">
        <v>1664489</v>
      </c>
      <c r="S69" s="7">
        <v>1664489</v>
      </c>
      <c r="T69" s="14">
        <f>SUM(H69:S69)</f>
        <v>19973868</v>
      </c>
      <c r="U69" s="14">
        <f>T69/12</f>
        <v>1664489</v>
      </c>
      <c r="V69" s="27"/>
    </row>
    <row r="70" spans="1:22" ht="8.1" customHeight="1" x14ac:dyDescent="0.2">
      <c r="A70" s="29"/>
      <c r="B70" s="25"/>
      <c r="C70" s="25"/>
      <c r="D70" s="35"/>
      <c r="E70" s="38"/>
      <c r="F70" s="5">
        <v>133</v>
      </c>
      <c r="G70" s="9" t="s">
        <v>39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4"/>
      <c r="U70" s="16"/>
      <c r="V70" s="27"/>
    </row>
    <row r="71" spans="1:22" ht="8.1" customHeight="1" x14ac:dyDescent="0.2">
      <c r="A71" s="30"/>
      <c r="B71" s="47"/>
      <c r="C71" s="47"/>
      <c r="D71" s="48"/>
      <c r="E71" s="49"/>
      <c r="F71" s="5">
        <v>232</v>
      </c>
      <c r="G71" s="6" t="s">
        <v>26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4"/>
      <c r="U71" s="14"/>
      <c r="V71" s="27"/>
    </row>
    <row r="72" spans="1:22" ht="8.1" customHeight="1" x14ac:dyDescent="0.2">
      <c r="A72" s="28">
        <f>A68+1</f>
        <v>14</v>
      </c>
      <c r="B72" s="62"/>
      <c r="C72" s="62">
        <v>4487145</v>
      </c>
      <c r="D72" s="60" t="s">
        <v>93</v>
      </c>
      <c r="E72" s="61" t="s">
        <v>56</v>
      </c>
      <c r="F72" s="5">
        <v>112</v>
      </c>
      <c r="G72" s="9" t="s">
        <v>92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951136</v>
      </c>
      <c r="N72" s="7">
        <v>2377841</v>
      </c>
      <c r="O72" s="7">
        <v>2377841</v>
      </c>
      <c r="P72" s="7">
        <v>2377841</v>
      </c>
      <c r="Q72" s="7">
        <v>2337841</v>
      </c>
      <c r="R72" s="7">
        <v>2377841</v>
      </c>
      <c r="S72" s="7">
        <v>2377841</v>
      </c>
      <c r="T72" s="14">
        <f>SUM(H72:S72)</f>
        <v>15178182</v>
      </c>
      <c r="U72" s="14">
        <f>T72/12</f>
        <v>1264848.5</v>
      </c>
      <c r="V72" s="27">
        <f>T72+U72+T73+U73</f>
        <v>27983488</v>
      </c>
    </row>
    <row r="73" spans="1:22" ht="8.1" customHeight="1" x14ac:dyDescent="0.2">
      <c r="A73" s="29"/>
      <c r="B73" s="25"/>
      <c r="C73" s="25"/>
      <c r="D73" s="35"/>
      <c r="E73" s="38"/>
      <c r="F73" s="5">
        <v>113</v>
      </c>
      <c r="G73" s="6" t="s">
        <v>21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665796</v>
      </c>
      <c r="N73" s="7">
        <v>1664489</v>
      </c>
      <c r="O73" s="7">
        <v>1664489</v>
      </c>
      <c r="P73" s="7">
        <v>1664489</v>
      </c>
      <c r="Q73" s="7">
        <v>1664489</v>
      </c>
      <c r="R73" s="7">
        <v>1664489</v>
      </c>
      <c r="S73" s="7">
        <v>1664489</v>
      </c>
      <c r="T73" s="14">
        <f>SUM(H73:S73)</f>
        <v>10652730</v>
      </c>
      <c r="U73" s="14">
        <f>T73/12</f>
        <v>887727.5</v>
      </c>
      <c r="V73" s="27"/>
    </row>
    <row r="74" spans="1:22" ht="8.1" customHeight="1" x14ac:dyDescent="0.2">
      <c r="A74" s="29"/>
      <c r="B74" s="25"/>
      <c r="C74" s="25"/>
      <c r="D74" s="35"/>
      <c r="E74" s="38"/>
      <c r="F74" s="5">
        <v>133</v>
      </c>
      <c r="G74" s="9" t="s">
        <v>39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14"/>
      <c r="U74" s="14"/>
      <c r="V74" s="27"/>
    </row>
    <row r="75" spans="1:22" ht="8.1" customHeight="1" x14ac:dyDescent="0.2">
      <c r="A75" s="30"/>
      <c r="B75" s="26"/>
      <c r="C75" s="26"/>
      <c r="D75" s="36"/>
      <c r="E75" s="39"/>
      <c r="F75" s="5">
        <v>232</v>
      </c>
      <c r="G75" s="6" t="s">
        <v>26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4"/>
      <c r="U75" s="14"/>
      <c r="V75" s="27"/>
    </row>
    <row r="76" spans="1:22" ht="8.1" customHeight="1" x14ac:dyDescent="0.2">
      <c r="A76" s="28">
        <f>A72+1</f>
        <v>15</v>
      </c>
      <c r="B76" s="24">
        <v>22000</v>
      </c>
      <c r="C76" s="24">
        <v>3370192</v>
      </c>
      <c r="D76" s="34" t="s">
        <v>102</v>
      </c>
      <c r="E76" s="37" t="s">
        <v>56</v>
      </c>
      <c r="F76" s="5">
        <v>111</v>
      </c>
      <c r="G76" s="6" t="s">
        <v>20</v>
      </c>
      <c r="H76" s="7">
        <v>1500000</v>
      </c>
      <c r="I76" s="7">
        <v>1500000</v>
      </c>
      <c r="J76" s="7">
        <v>1500000</v>
      </c>
      <c r="K76" s="7">
        <v>1500000</v>
      </c>
      <c r="L76" s="7">
        <v>1500000</v>
      </c>
      <c r="M76" s="7">
        <v>1900000</v>
      </c>
      <c r="N76" s="7">
        <v>1900000</v>
      </c>
      <c r="O76" s="7">
        <v>1900000</v>
      </c>
      <c r="P76" s="7">
        <v>1900000</v>
      </c>
      <c r="Q76" s="7">
        <v>1900000</v>
      </c>
      <c r="R76" s="7">
        <v>1900000</v>
      </c>
      <c r="S76" s="7">
        <v>1900000</v>
      </c>
      <c r="T76" s="14">
        <f>SUM(H76:S76)</f>
        <v>20800000</v>
      </c>
      <c r="U76" s="14">
        <f>T76/12</f>
        <v>1733333.3333333333</v>
      </c>
      <c r="V76" s="24">
        <f>T76+U76+T78+U78</f>
        <v>28533333.333333332</v>
      </c>
    </row>
    <row r="77" spans="1:22" ht="8.1" customHeight="1" x14ac:dyDescent="0.2">
      <c r="A77" s="29"/>
      <c r="B77" s="25"/>
      <c r="C77" s="25"/>
      <c r="D77" s="35"/>
      <c r="E77" s="38"/>
      <c r="F77" s="5">
        <v>113</v>
      </c>
      <c r="G77" s="6" t="s">
        <v>21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4">
        <v>0</v>
      </c>
      <c r="U77" s="14">
        <v>0</v>
      </c>
      <c r="V77" s="25"/>
    </row>
    <row r="78" spans="1:22" ht="8.1" customHeight="1" x14ac:dyDescent="0.2">
      <c r="A78" s="29"/>
      <c r="B78" s="25"/>
      <c r="C78" s="25"/>
      <c r="D78" s="35"/>
      <c r="E78" s="38"/>
      <c r="F78" s="5">
        <v>133</v>
      </c>
      <c r="G78" s="6" t="s">
        <v>22</v>
      </c>
      <c r="H78" s="7">
        <v>800000</v>
      </c>
      <c r="I78" s="7">
        <v>1500000</v>
      </c>
      <c r="J78" s="7">
        <v>1500000</v>
      </c>
      <c r="K78" s="7">
        <v>700000</v>
      </c>
      <c r="L78" s="7">
        <v>1500000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14">
        <f>SUM(H78:S78)</f>
        <v>6000000</v>
      </c>
      <c r="U78" s="14">
        <v>0</v>
      </c>
      <c r="V78" s="25"/>
    </row>
    <row r="79" spans="1:22" ht="8.1" customHeight="1" x14ac:dyDescent="0.2">
      <c r="A79" s="30"/>
      <c r="B79" s="26"/>
      <c r="C79" s="26"/>
      <c r="D79" s="36"/>
      <c r="E79" s="39"/>
      <c r="F79" s="5">
        <v>232</v>
      </c>
      <c r="G79" s="6" t="s">
        <v>94</v>
      </c>
      <c r="H79" s="7">
        <v>100000</v>
      </c>
      <c r="I79" s="7">
        <v>0</v>
      </c>
      <c r="J79" s="7">
        <v>0</v>
      </c>
      <c r="K79" s="7">
        <v>300000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4">
        <f>SUM(H79:S79)</f>
        <v>400000</v>
      </c>
      <c r="U79" s="14">
        <v>0</v>
      </c>
      <c r="V79" s="26"/>
    </row>
    <row r="80" spans="1:22" ht="8.1" customHeight="1" x14ac:dyDescent="0.2">
      <c r="A80" s="28">
        <f>A76+1</f>
        <v>16</v>
      </c>
      <c r="B80" s="24">
        <v>23000</v>
      </c>
      <c r="C80" s="24">
        <v>625276</v>
      </c>
      <c r="D80" s="34" t="s">
        <v>103</v>
      </c>
      <c r="E80" s="37" t="s">
        <v>56</v>
      </c>
      <c r="F80" s="5">
        <v>111</v>
      </c>
      <c r="G80" s="6" t="s">
        <v>20</v>
      </c>
      <c r="H80" s="7">
        <v>2400000</v>
      </c>
      <c r="I80" s="7">
        <v>2400000</v>
      </c>
      <c r="J80" s="7">
        <v>2400000</v>
      </c>
      <c r="K80" s="7">
        <v>2400000</v>
      </c>
      <c r="L80" s="7">
        <v>2400000</v>
      </c>
      <c r="M80" s="7">
        <v>2400000</v>
      </c>
      <c r="N80" s="7">
        <v>2400000</v>
      </c>
      <c r="O80" s="7">
        <v>2400000</v>
      </c>
      <c r="P80" s="7">
        <v>2400000</v>
      </c>
      <c r="Q80" s="7">
        <v>2400000</v>
      </c>
      <c r="R80" s="7">
        <v>2400000</v>
      </c>
      <c r="S80" s="7">
        <v>2400000</v>
      </c>
      <c r="T80" s="14">
        <f>SUM(H80:S80)</f>
        <v>28800000</v>
      </c>
      <c r="U80" s="14">
        <f>T80/12</f>
        <v>2400000</v>
      </c>
      <c r="V80" s="27">
        <f>T80+U80+T82</f>
        <v>36750000</v>
      </c>
    </row>
    <row r="81" spans="1:22" ht="8.1" customHeight="1" x14ac:dyDescent="0.2">
      <c r="A81" s="29"/>
      <c r="B81" s="25"/>
      <c r="C81" s="25"/>
      <c r="D81" s="35"/>
      <c r="E81" s="38"/>
      <c r="F81" s="5">
        <v>113</v>
      </c>
      <c r="G81" s="6" t="s">
        <v>21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5">
        <v>0</v>
      </c>
      <c r="U81" s="15">
        <v>0</v>
      </c>
      <c r="V81" s="27"/>
    </row>
    <row r="82" spans="1:22" ht="8.1" customHeight="1" x14ac:dyDescent="0.2">
      <c r="A82" s="30"/>
      <c r="B82" s="26"/>
      <c r="C82" s="26"/>
      <c r="D82" s="36"/>
      <c r="E82" s="39"/>
      <c r="F82" s="5">
        <v>133</v>
      </c>
      <c r="G82" s="9" t="s">
        <v>39</v>
      </c>
      <c r="H82" s="7">
        <v>270000</v>
      </c>
      <c r="I82" s="7">
        <v>270000</v>
      </c>
      <c r="J82" s="7">
        <v>270000</v>
      </c>
      <c r="K82" s="7">
        <v>270000</v>
      </c>
      <c r="L82" s="7">
        <v>270000</v>
      </c>
      <c r="M82" s="7">
        <v>600000</v>
      </c>
      <c r="N82" s="7">
        <v>600000</v>
      </c>
      <c r="O82" s="7">
        <v>600000</v>
      </c>
      <c r="P82" s="7">
        <v>600000</v>
      </c>
      <c r="Q82" s="7">
        <v>600000</v>
      </c>
      <c r="R82" s="7">
        <v>600000</v>
      </c>
      <c r="S82" s="7">
        <v>600000</v>
      </c>
      <c r="T82" s="14">
        <f>SUM(H82:S82)</f>
        <v>5550000</v>
      </c>
      <c r="U82" s="14">
        <v>0</v>
      </c>
      <c r="V82" s="27"/>
    </row>
    <row r="83" spans="1:22" ht="8.1" customHeight="1" x14ac:dyDescent="0.2">
      <c r="A83" s="28">
        <f>A80+1</f>
        <v>17</v>
      </c>
      <c r="B83" s="24">
        <v>24000</v>
      </c>
      <c r="C83" s="24">
        <v>3540742</v>
      </c>
      <c r="D83" s="34" t="s">
        <v>37</v>
      </c>
      <c r="E83" s="37" t="s">
        <v>56</v>
      </c>
      <c r="F83" s="5">
        <v>111</v>
      </c>
      <c r="G83" s="6" t="s">
        <v>20</v>
      </c>
      <c r="H83" s="7">
        <v>1900000</v>
      </c>
      <c r="I83" s="7">
        <v>1900000</v>
      </c>
      <c r="J83" s="7">
        <v>1900000</v>
      </c>
      <c r="K83" s="7">
        <v>1900000</v>
      </c>
      <c r="L83" s="7">
        <v>1900000</v>
      </c>
      <c r="M83" s="7">
        <v>1900000</v>
      </c>
      <c r="N83" s="7">
        <v>1900000</v>
      </c>
      <c r="O83" s="7">
        <v>1900000</v>
      </c>
      <c r="P83" s="7">
        <v>1900000</v>
      </c>
      <c r="Q83" s="7">
        <v>1900000</v>
      </c>
      <c r="R83" s="7">
        <v>1900000</v>
      </c>
      <c r="S83" s="7">
        <v>1900000</v>
      </c>
      <c r="T83" s="14">
        <f>SUM(H83:S83)</f>
        <v>22800000</v>
      </c>
      <c r="U83" s="14">
        <f>T83/12</f>
        <v>1900000</v>
      </c>
      <c r="V83" s="27">
        <f>T83+U83+T84+U84+T85+U85</f>
        <v>35500000</v>
      </c>
    </row>
    <row r="84" spans="1:22" ht="8.1" customHeight="1" x14ac:dyDescent="0.2">
      <c r="A84" s="29"/>
      <c r="B84" s="25"/>
      <c r="C84" s="25"/>
      <c r="D84" s="35"/>
      <c r="E84" s="38"/>
      <c r="F84" s="5">
        <v>113</v>
      </c>
      <c r="G84" s="6" t="s">
        <v>21</v>
      </c>
      <c r="H84" s="7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5">
        <v>0</v>
      </c>
      <c r="U84" s="15">
        <v>0</v>
      </c>
      <c r="V84" s="27"/>
    </row>
    <row r="85" spans="1:22" ht="8.1" customHeight="1" x14ac:dyDescent="0.2">
      <c r="A85" s="30"/>
      <c r="B85" s="26"/>
      <c r="C85" s="26"/>
      <c r="D85" s="36"/>
      <c r="E85" s="39"/>
      <c r="F85" s="5">
        <v>133</v>
      </c>
      <c r="G85" s="6" t="s">
        <v>22</v>
      </c>
      <c r="H85" s="7">
        <v>900000</v>
      </c>
      <c r="I85" s="7">
        <v>900000</v>
      </c>
      <c r="J85" s="7">
        <v>900000</v>
      </c>
      <c r="K85" s="7">
        <v>900000</v>
      </c>
      <c r="L85" s="7">
        <v>900000</v>
      </c>
      <c r="M85" s="7">
        <v>900000</v>
      </c>
      <c r="N85" s="7">
        <v>900000</v>
      </c>
      <c r="O85" s="7">
        <v>900000</v>
      </c>
      <c r="P85" s="7">
        <v>900000</v>
      </c>
      <c r="Q85" s="7">
        <v>900000</v>
      </c>
      <c r="R85" s="7">
        <v>900000</v>
      </c>
      <c r="S85" s="7">
        <v>900000</v>
      </c>
      <c r="T85" s="14">
        <f>SUM(H85:S85)</f>
        <v>10800000</v>
      </c>
      <c r="U85" s="14">
        <v>0</v>
      </c>
      <c r="V85" s="27"/>
    </row>
    <row r="86" spans="1:22" ht="8.1" customHeight="1" x14ac:dyDescent="0.2">
      <c r="A86" s="28">
        <f>A83+1</f>
        <v>18</v>
      </c>
      <c r="B86" s="24">
        <v>25000</v>
      </c>
      <c r="C86" s="24">
        <v>5111939</v>
      </c>
      <c r="D86" s="34" t="s">
        <v>104</v>
      </c>
      <c r="E86" s="37" t="s">
        <v>56</v>
      </c>
      <c r="F86" s="5">
        <v>111</v>
      </c>
      <c r="G86" s="6" t="s">
        <v>20</v>
      </c>
      <c r="H86" s="7">
        <v>1900000</v>
      </c>
      <c r="I86" s="7">
        <v>1900000</v>
      </c>
      <c r="J86" s="7">
        <v>1900000</v>
      </c>
      <c r="K86" s="7">
        <v>1900000</v>
      </c>
      <c r="L86" s="7">
        <v>1900000</v>
      </c>
      <c r="M86" s="7">
        <v>1900000</v>
      </c>
      <c r="N86" s="7">
        <v>1900000</v>
      </c>
      <c r="O86" s="7">
        <v>1900000</v>
      </c>
      <c r="P86" s="7">
        <v>1900000</v>
      </c>
      <c r="Q86" s="7">
        <v>1900000</v>
      </c>
      <c r="R86" s="7">
        <v>1900000</v>
      </c>
      <c r="S86" s="7">
        <v>1900000</v>
      </c>
      <c r="T86" s="14">
        <f>SUM(H86:S86)</f>
        <v>22800000</v>
      </c>
      <c r="U86" s="14">
        <f>T86/12</f>
        <v>1900000</v>
      </c>
      <c r="V86" s="27">
        <f>T86+U86+T87+U87+T88+U88</f>
        <v>33900000</v>
      </c>
    </row>
    <row r="87" spans="1:22" ht="8.1" customHeight="1" x14ac:dyDescent="0.2">
      <c r="A87" s="29"/>
      <c r="B87" s="25"/>
      <c r="C87" s="25"/>
      <c r="D87" s="35"/>
      <c r="E87" s="38"/>
      <c r="F87" s="5">
        <v>113</v>
      </c>
      <c r="G87" s="6" t="s">
        <v>21</v>
      </c>
      <c r="H87" s="7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5">
        <v>0</v>
      </c>
      <c r="U87" s="15">
        <v>0</v>
      </c>
      <c r="V87" s="27"/>
    </row>
    <row r="88" spans="1:22" ht="8.1" customHeight="1" x14ac:dyDescent="0.2">
      <c r="A88" s="30"/>
      <c r="B88" s="25"/>
      <c r="C88" s="25"/>
      <c r="D88" s="35"/>
      <c r="E88" s="38"/>
      <c r="F88" s="5">
        <v>133</v>
      </c>
      <c r="G88" s="6" t="s">
        <v>22</v>
      </c>
      <c r="H88" s="7">
        <v>720000</v>
      </c>
      <c r="I88" s="7">
        <v>720000</v>
      </c>
      <c r="J88" s="7">
        <v>720000</v>
      </c>
      <c r="K88" s="7">
        <v>720000</v>
      </c>
      <c r="L88" s="7">
        <v>720000</v>
      </c>
      <c r="M88" s="7">
        <v>800000</v>
      </c>
      <c r="N88" s="7">
        <v>800000</v>
      </c>
      <c r="O88" s="7">
        <v>800000</v>
      </c>
      <c r="P88" s="7">
        <v>800000</v>
      </c>
      <c r="Q88" s="7">
        <v>800000</v>
      </c>
      <c r="R88" s="7">
        <v>800000</v>
      </c>
      <c r="S88" s="7">
        <v>800000</v>
      </c>
      <c r="T88" s="14">
        <f>SUM(H88:S88)</f>
        <v>9200000</v>
      </c>
      <c r="U88" s="14">
        <v>0</v>
      </c>
      <c r="V88" s="27"/>
    </row>
    <row r="89" spans="1:22" ht="8.1" customHeight="1" x14ac:dyDescent="0.2">
      <c r="A89" s="28">
        <f>A86+1</f>
        <v>19</v>
      </c>
      <c r="B89" s="24">
        <v>28000</v>
      </c>
      <c r="C89" s="24">
        <v>4167499</v>
      </c>
      <c r="D89" s="34" t="s">
        <v>105</v>
      </c>
      <c r="E89" s="37" t="s">
        <v>56</v>
      </c>
      <c r="F89" s="5">
        <v>111</v>
      </c>
      <c r="G89" s="6" t="s">
        <v>20</v>
      </c>
      <c r="H89" s="7">
        <v>1200000</v>
      </c>
      <c r="I89" s="7">
        <v>1200000</v>
      </c>
      <c r="J89" s="7">
        <v>1200000</v>
      </c>
      <c r="K89" s="7">
        <v>1200000</v>
      </c>
      <c r="L89" s="7">
        <v>1200000</v>
      </c>
      <c r="M89" s="7">
        <v>1200000</v>
      </c>
      <c r="N89" s="7">
        <v>1200000</v>
      </c>
      <c r="O89" s="7">
        <v>1200000</v>
      </c>
      <c r="P89" s="7">
        <v>1200000</v>
      </c>
      <c r="Q89" s="7">
        <v>1200000</v>
      </c>
      <c r="R89" s="7">
        <v>1200000</v>
      </c>
      <c r="S89" s="7">
        <v>1200000</v>
      </c>
      <c r="T89" s="14">
        <f>SUM(H89:S89)</f>
        <v>14400000</v>
      </c>
      <c r="U89" s="14">
        <f>T89/12</f>
        <v>1200000</v>
      </c>
      <c r="V89" s="27">
        <f>T89+U89</f>
        <v>15600000</v>
      </c>
    </row>
    <row r="90" spans="1:22" ht="8.1" customHeight="1" x14ac:dyDescent="0.2">
      <c r="A90" s="29"/>
      <c r="B90" s="25"/>
      <c r="C90" s="25"/>
      <c r="D90" s="35"/>
      <c r="E90" s="38"/>
      <c r="F90" s="5">
        <v>123</v>
      </c>
      <c r="G90" s="6" t="s">
        <v>28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5"/>
      <c r="U90" s="15"/>
      <c r="V90" s="27"/>
    </row>
    <row r="91" spans="1:22" ht="8.1" customHeight="1" x14ac:dyDescent="0.2">
      <c r="A91" s="29"/>
      <c r="B91" s="25"/>
      <c r="C91" s="25"/>
      <c r="D91" s="35"/>
      <c r="E91" s="38"/>
      <c r="F91" s="5">
        <v>131</v>
      </c>
      <c r="G91" s="6" t="s">
        <v>31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5"/>
      <c r="U91" s="16"/>
      <c r="V91" s="27"/>
    </row>
    <row r="92" spans="1:22" ht="8.1" customHeight="1" x14ac:dyDescent="0.2">
      <c r="A92" s="30"/>
      <c r="B92" s="26"/>
      <c r="C92" s="26"/>
      <c r="D92" s="36"/>
      <c r="E92" s="39"/>
      <c r="F92" s="5">
        <v>133</v>
      </c>
      <c r="G92" s="6" t="s">
        <v>22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5"/>
      <c r="U92" s="15"/>
      <c r="V92" s="27"/>
    </row>
    <row r="93" spans="1:22" ht="8.1" customHeight="1" x14ac:dyDescent="0.2">
      <c r="A93" s="28">
        <f>A89+1</f>
        <v>20</v>
      </c>
      <c r="B93" s="24">
        <v>29000</v>
      </c>
      <c r="C93" s="24">
        <v>4282344</v>
      </c>
      <c r="D93" s="34" t="s">
        <v>88</v>
      </c>
      <c r="E93" s="37" t="s">
        <v>56</v>
      </c>
      <c r="F93" s="5">
        <v>111</v>
      </c>
      <c r="G93" s="6" t="s">
        <v>20</v>
      </c>
      <c r="H93" s="7">
        <v>1900000</v>
      </c>
      <c r="I93" s="7">
        <v>1900000</v>
      </c>
      <c r="J93" s="7">
        <v>1900000</v>
      </c>
      <c r="K93" s="7">
        <v>1900000</v>
      </c>
      <c r="L93" s="7">
        <v>1900000</v>
      </c>
      <c r="M93" s="7">
        <v>1900000</v>
      </c>
      <c r="N93" s="7">
        <v>1900000</v>
      </c>
      <c r="O93" s="7">
        <v>1900000</v>
      </c>
      <c r="P93" s="7">
        <v>1900000</v>
      </c>
      <c r="Q93" s="7">
        <v>1900000</v>
      </c>
      <c r="R93" s="7">
        <v>1900000</v>
      </c>
      <c r="S93" s="7">
        <v>1900000</v>
      </c>
      <c r="T93" s="14">
        <f>SUM(H93:S93)</f>
        <v>22800000</v>
      </c>
      <c r="U93" s="14">
        <f>T93/12</f>
        <v>1900000</v>
      </c>
      <c r="V93" s="27">
        <f>T93+U93+T96</f>
        <v>35500000</v>
      </c>
    </row>
    <row r="94" spans="1:22" ht="7.5" customHeight="1" x14ac:dyDescent="0.2">
      <c r="A94" s="29"/>
      <c r="B94" s="25"/>
      <c r="C94" s="25"/>
      <c r="D94" s="35"/>
      <c r="E94" s="38"/>
      <c r="F94" s="5">
        <v>122</v>
      </c>
      <c r="G94" s="6" t="s">
        <v>32</v>
      </c>
      <c r="H94" s="7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5"/>
      <c r="U94" s="15"/>
      <c r="V94" s="27"/>
    </row>
    <row r="95" spans="1:22" ht="6.75" customHeight="1" x14ac:dyDescent="0.2">
      <c r="A95" s="29"/>
      <c r="B95" s="25"/>
      <c r="C95" s="25"/>
      <c r="D95" s="35"/>
      <c r="E95" s="38"/>
      <c r="F95" s="5">
        <v>123</v>
      </c>
      <c r="G95" s="6" t="s">
        <v>28</v>
      </c>
      <c r="H95" s="7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5"/>
      <c r="U95" s="15"/>
      <c r="V95" s="27"/>
    </row>
    <row r="96" spans="1:22" ht="8.1" customHeight="1" x14ac:dyDescent="0.2">
      <c r="A96" s="29"/>
      <c r="B96" s="25"/>
      <c r="C96" s="25"/>
      <c r="D96" s="35"/>
      <c r="E96" s="38"/>
      <c r="F96" s="5">
        <v>133</v>
      </c>
      <c r="G96" s="6" t="s">
        <v>22</v>
      </c>
      <c r="H96" s="7">
        <v>900000</v>
      </c>
      <c r="I96" s="7">
        <v>900000</v>
      </c>
      <c r="J96" s="7">
        <v>900000</v>
      </c>
      <c r="K96" s="7">
        <v>900000</v>
      </c>
      <c r="L96" s="7">
        <v>900000</v>
      </c>
      <c r="M96" s="7">
        <v>900000</v>
      </c>
      <c r="N96" s="7">
        <v>900000</v>
      </c>
      <c r="O96" s="7">
        <v>900000</v>
      </c>
      <c r="P96" s="7">
        <v>900000</v>
      </c>
      <c r="Q96" s="7">
        <v>900000</v>
      </c>
      <c r="R96" s="7">
        <v>900000</v>
      </c>
      <c r="S96" s="7">
        <f>I96</f>
        <v>900000</v>
      </c>
      <c r="T96" s="14">
        <f>SUM(H96:S96)</f>
        <v>10800000</v>
      </c>
      <c r="U96" s="14">
        <v>0</v>
      </c>
      <c r="V96" s="27"/>
    </row>
    <row r="97" spans="1:22" ht="8.1" customHeight="1" x14ac:dyDescent="0.2">
      <c r="A97" s="30"/>
      <c r="B97" s="26"/>
      <c r="C97" s="26"/>
      <c r="D97" s="36"/>
      <c r="E97" s="39"/>
      <c r="F97" s="5">
        <v>199</v>
      </c>
      <c r="G97" s="6" t="s">
        <v>24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5"/>
      <c r="U97" s="15"/>
      <c r="V97" s="27"/>
    </row>
    <row r="98" spans="1:22" ht="8.1" customHeight="1" x14ac:dyDescent="0.2">
      <c r="A98" s="28">
        <f>A93+1</f>
        <v>21</v>
      </c>
      <c r="B98" s="24">
        <v>30000</v>
      </c>
      <c r="C98" s="24">
        <v>722783</v>
      </c>
      <c r="D98" s="34" t="s">
        <v>106</v>
      </c>
      <c r="E98" s="37" t="s">
        <v>56</v>
      </c>
      <c r="F98" s="5">
        <v>111</v>
      </c>
      <c r="G98" s="6" t="s">
        <v>20</v>
      </c>
      <c r="H98" s="7">
        <v>1300000</v>
      </c>
      <c r="I98" s="7">
        <v>1300000</v>
      </c>
      <c r="J98" s="7">
        <v>1300000</v>
      </c>
      <c r="K98" s="7">
        <v>1300000</v>
      </c>
      <c r="L98" s="7">
        <v>1300000</v>
      </c>
      <c r="M98" s="7">
        <v>1300000</v>
      </c>
      <c r="N98" s="7">
        <v>1300000</v>
      </c>
      <c r="O98" s="7">
        <v>1300000</v>
      </c>
      <c r="P98" s="7">
        <v>1300000</v>
      </c>
      <c r="Q98" s="7">
        <v>1300000</v>
      </c>
      <c r="R98" s="7">
        <v>1300000</v>
      </c>
      <c r="S98" s="7">
        <v>1300000</v>
      </c>
      <c r="T98" s="14">
        <f>SUM(H98:S98)</f>
        <v>15600000</v>
      </c>
      <c r="U98" s="14">
        <f>T98/12</f>
        <v>1300000</v>
      </c>
      <c r="V98" s="27">
        <f>U98+T98</f>
        <v>16900000</v>
      </c>
    </row>
    <row r="99" spans="1:22" ht="8.1" customHeight="1" x14ac:dyDescent="0.2">
      <c r="A99" s="29"/>
      <c r="B99" s="25"/>
      <c r="C99" s="25"/>
      <c r="D99" s="35"/>
      <c r="E99" s="38"/>
      <c r="F99" s="5">
        <v>113</v>
      </c>
      <c r="G99" s="6" t="s">
        <v>21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5"/>
      <c r="U99" s="15"/>
      <c r="V99" s="27"/>
    </row>
    <row r="100" spans="1:22" ht="8.1" customHeight="1" x14ac:dyDescent="0.2">
      <c r="A100" s="30"/>
      <c r="B100" s="26"/>
      <c r="C100" s="26"/>
      <c r="D100" s="36"/>
      <c r="E100" s="39"/>
      <c r="F100" s="5">
        <v>133</v>
      </c>
      <c r="G100" s="6" t="s">
        <v>22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5"/>
      <c r="U100" s="15"/>
      <c r="V100" s="27"/>
    </row>
    <row r="101" spans="1:22" ht="8.1" customHeight="1" x14ac:dyDescent="0.2">
      <c r="A101" s="28">
        <f>A98+1</f>
        <v>22</v>
      </c>
      <c r="B101" s="24">
        <v>12000</v>
      </c>
      <c r="C101" s="24">
        <v>1464102</v>
      </c>
      <c r="D101" s="34" t="s">
        <v>107</v>
      </c>
      <c r="E101" s="37" t="s">
        <v>56</v>
      </c>
      <c r="F101" s="5">
        <v>111</v>
      </c>
      <c r="G101" s="6" t="s">
        <v>20</v>
      </c>
      <c r="H101" s="7">
        <v>1500000</v>
      </c>
      <c r="I101" s="7">
        <v>1500000</v>
      </c>
      <c r="J101" s="7">
        <v>1500000</v>
      </c>
      <c r="K101" s="7">
        <v>1500000</v>
      </c>
      <c r="L101" s="7">
        <v>1500000</v>
      </c>
      <c r="M101" s="7">
        <v>1500000</v>
      </c>
      <c r="N101" s="7">
        <v>1500000</v>
      </c>
      <c r="O101" s="7">
        <v>1500000</v>
      </c>
      <c r="P101" s="7">
        <v>1500000</v>
      </c>
      <c r="Q101" s="7">
        <v>1500000</v>
      </c>
      <c r="R101" s="7">
        <v>1500000</v>
      </c>
      <c r="S101" s="7">
        <v>1500000</v>
      </c>
      <c r="T101" s="14">
        <v>18000000</v>
      </c>
      <c r="U101" s="14">
        <v>1500000</v>
      </c>
      <c r="V101" s="27">
        <f>T101+U101</f>
        <v>19500000</v>
      </c>
    </row>
    <row r="102" spans="1:22" ht="8.1" customHeight="1" x14ac:dyDescent="0.2">
      <c r="A102" s="29"/>
      <c r="B102" s="25"/>
      <c r="C102" s="25"/>
      <c r="D102" s="35"/>
      <c r="E102" s="38"/>
      <c r="F102" s="5">
        <v>123</v>
      </c>
      <c r="G102" s="6" t="s">
        <v>28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5"/>
      <c r="U102" s="15"/>
      <c r="V102" s="27"/>
    </row>
    <row r="103" spans="1:22" ht="8.1" customHeight="1" x14ac:dyDescent="0.2">
      <c r="A103" s="29"/>
      <c r="B103" s="25"/>
      <c r="C103" s="25"/>
      <c r="D103" s="35"/>
      <c r="E103" s="38"/>
      <c r="F103" s="5">
        <v>131</v>
      </c>
      <c r="G103" s="6" t="s">
        <v>27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5"/>
      <c r="U103" s="16"/>
      <c r="V103" s="27"/>
    </row>
    <row r="104" spans="1:22" ht="8.1" customHeight="1" x14ac:dyDescent="0.2">
      <c r="A104" s="30"/>
      <c r="B104" s="26"/>
      <c r="C104" s="26"/>
      <c r="D104" s="36"/>
      <c r="E104" s="39"/>
      <c r="F104" s="5">
        <v>133</v>
      </c>
      <c r="G104" s="6" t="s">
        <v>22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5"/>
      <c r="U104" s="15"/>
      <c r="V104" s="27"/>
    </row>
    <row r="105" spans="1:22" ht="8.1" customHeight="1" x14ac:dyDescent="0.2">
      <c r="A105" s="28">
        <f>A101+1</f>
        <v>23</v>
      </c>
      <c r="B105" s="24">
        <v>12000</v>
      </c>
      <c r="C105" s="24">
        <v>3288154</v>
      </c>
      <c r="D105" s="34" t="s">
        <v>108</v>
      </c>
      <c r="E105" s="37" t="s">
        <v>56</v>
      </c>
      <c r="F105" s="5">
        <v>111</v>
      </c>
      <c r="G105" s="6" t="s">
        <v>20</v>
      </c>
      <c r="H105" s="7">
        <v>1900000</v>
      </c>
      <c r="I105" s="7">
        <v>1900000</v>
      </c>
      <c r="J105" s="7">
        <v>1900000</v>
      </c>
      <c r="K105" s="7">
        <v>1900000</v>
      </c>
      <c r="L105" s="7">
        <v>1900000</v>
      </c>
      <c r="M105" s="7">
        <v>1900000</v>
      </c>
      <c r="N105" s="7">
        <v>1900000</v>
      </c>
      <c r="O105" s="7">
        <v>1900000</v>
      </c>
      <c r="P105" s="7">
        <v>1900000</v>
      </c>
      <c r="Q105" s="7">
        <v>1900000</v>
      </c>
      <c r="R105" s="7">
        <v>1900000</v>
      </c>
      <c r="S105" s="7">
        <v>1900000</v>
      </c>
      <c r="T105" s="14">
        <f>SUM(H105:S105)</f>
        <v>22800000</v>
      </c>
      <c r="U105" s="14">
        <f>T105/12</f>
        <v>1900000</v>
      </c>
      <c r="V105" s="27">
        <f>T105+U105</f>
        <v>24700000</v>
      </c>
    </row>
    <row r="106" spans="1:22" ht="8.1" customHeight="1" x14ac:dyDescent="0.2">
      <c r="A106" s="29"/>
      <c r="B106" s="25"/>
      <c r="C106" s="25"/>
      <c r="D106" s="35"/>
      <c r="E106" s="38"/>
      <c r="F106" s="5">
        <v>123</v>
      </c>
      <c r="G106" s="6" t="s">
        <v>28</v>
      </c>
      <c r="H106" s="7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4"/>
      <c r="U106" s="15"/>
      <c r="V106" s="27"/>
    </row>
    <row r="107" spans="1:22" ht="8.1" customHeight="1" x14ac:dyDescent="0.2">
      <c r="A107" s="30"/>
      <c r="B107" s="26"/>
      <c r="C107" s="26"/>
      <c r="D107" s="36"/>
      <c r="E107" s="39"/>
      <c r="F107" s="5">
        <v>133</v>
      </c>
      <c r="G107" s="6" t="s">
        <v>22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4"/>
      <c r="U107" s="15"/>
      <c r="V107" s="27"/>
    </row>
    <row r="108" spans="1:22" ht="8.1" customHeight="1" x14ac:dyDescent="0.2">
      <c r="A108" s="28">
        <f>A105+1</f>
        <v>24</v>
      </c>
      <c r="B108" s="24">
        <v>12000</v>
      </c>
      <c r="C108" s="24">
        <v>3915753</v>
      </c>
      <c r="D108" s="34" t="s">
        <v>109</v>
      </c>
      <c r="E108" s="37" t="s">
        <v>56</v>
      </c>
      <c r="F108" s="5">
        <v>111</v>
      </c>
      <c r="G108" s="6" t="s">
        <v>20</v>
      </c>
      <c r="H108" s="7">
        <v>1900000</v>
      </c>
      <c r="I108" s="7">
        <v>1900000</v>
      </c>
      <c r="J108" s="7">
        <v>1900000</v>
      </c>
      <c r="K108" s="7">
        <v>1900000</v>
      </c>
      <c r="L108" s="7">
        <v>1900000</v>
      </c>
      <c r="M108" s="7">
        <v>1900000</v>
      </c>
      <c r="N108" s="7">
        <v>1900000</v>
      </c>
      <c r="O108" s="7">
        <v>1900000</v>
      </c>
      <c r="P108" s="7">
        <v>1900000</v>
      </c>
      <c r="Q108" s="7">
        <v>1900000</v>
      </c>
      <c r="R108" s="7">
        <v>1900000</v>
      </c>
      <c r="S108" s="7">
        <v>1900000</v>
      </c>
      <c r="T108" s="14">
        <f>SUM(H108:S108)</f>
        <v>22800000</v>
      </c>
      <c r="U108" s="14">
        <f>T108/12</f>
        <v>1900000</v>
      </c>
      <c r="V108" s="27">
        <f>T108+U108+T113</f>
        <v>25650000</v>
      </c>
    </row>
    <row r="109" spans="1:22" ht="8.1" customHeight="1" x14ac:dyDescent="0.2">
      <c r="A109" s="29"/>
      <c r="B109" s="25"/>
      <c r="C109" s="25"/>
      <c r="D109" s="35"/>
      <c r="E109" s="38"/>
      <c r="F109" s="5">
        <v>122</v>
      </c>
      <c r="G109" s="6" t="s">
        <v>32</v>
      </c>
      <c r="H109" s="7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5">
        <v>0</v>
      </c>
      <c r="U109" s="15">
        <v>0</v>
      </c>
      <c r="V109" s="27"/>
    </row>
    <row r="110" spans="1:22" ht="8.1" customHeight="1" x14ac:dyDescent="0.2">
      <c r="A110" s="29"/>
      <c r="B110" s="25"/>
      <c r="C110" s="25"/>
      <c r="D110" s="35"/>
      <c r="E110" s="38"/>
      <c r="F110" s="5">
        <v>123</v>
      </c>
      <c r="G110" s="6" t="s">
        <v>28</v>
      </c>
      <c r="H110" s="7"/>
      <c r="I110" s="13"/>
      <c r="J110" s="13"/>
      <c r="K110" s="13"/>
      <c r="L110" s="7"/>
      <c r="M110" s="13"/>
      <c r="N110" s="13"/>
      <c r="O110" s="13"/>
      <c r="P110" s="13"/>
      <c r="Q110" s="13"/>
      <c r="R110" s="13"/>
      <c r="S110" s="13"/>
      <c r="T110" s="15">
        <v>0</v>
      </c>
      <c r="U110" s="15">
        <v>0</v>
      </c>
      <c r="V110" s="27"/>
    </row>
    <row r="111" spans="1:22" ht="8.1" customHeight="1" x14ac:dyDescent="0.2">
      <c r="A111" s="29"/>
      <c r="B111" s="25"/>
      <c r="C111" s="25"/>
      <c r="D111" s="35"/>
      <c r="E111" s="38"/>
      <c r="F111" s="5">
        <v>131</v>
      </c>
      <c r="G111" s="6" t="s">
        <v>27</v>
      </c>
      <c r="H111" s="7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5">
        <v>0</v>
      </c>
      <c r="U111" s="15">
        <v>0</v>
      </c>
      <c r="V111" s="27"/>
    </row>
    <row r="112" spans="1:22" ht="8.1" customHeight="1" x14ac:dyDescent="0.2">
      <c r="A112" s="29"/>
      <c r="B112" s="25"/>
      <c r="C112" s="25"/>
      <c r="D112" s="35"/>
      <c r="E112" s="38"/>
      <c r="F112" s="5">
        <v>131</v>
      </c>
      <c r="G112" s="6" t="s">
        <v>33</v>
      </c>
      <c r="H112" s="7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5">
        <v>0</v>
      </c>
      <c r="U112" s="15">
        <v>0</v>
      </c>
      <c r="V112" s="27"/>
    </row>
    <row r="113" spans="1:22" ht="8.1" customHeight="1" x14ac:dyDescent="0.2">
      <c r="A113" s="30"/>
      <c r="B113" s="26"/>
      <c r="C113" s="26"/>
      <c r="D113" s="36"/>
      <c r="E113" s="39"/>
      <c r="F113" s="5">
        <v>232</v>
      </c>
      <c r="G113" s="6" t="s">
        <v>95</v>
      </c>
      <c r="H113" s="7">
        <v>200000</v>
      </c>
      <c r="I113" s="7">
        <v>350000</v>
      </c>
      <c r="J113" s="7">
        <v>400000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21">
        <f>SUM(H113:S113)</f>
        <v>950000</v>
      </c>
      <c r="U113" s="15">
        <v>0</v>
      </c>
      <c r="V113" s="27"/>
    </row>
    <row r="114" spans="1:22" ht="8.1" customHeight="1" x14ac:dyDescent="0.2">
      <c r="A114" s="28">
        <f>A108+1</f>
        <v>25</v>
      </c>
      <c r="B114" s="24"/>
      <c r="C114" s="24">
        <v>3641081</v>
      </c>
      <c r="D114" s="34" t="s">
        <v>55</v>
      </c>
      <c r="E114" s="37" t="s">
        <v>56</v>
      </c>
      <c r="F114" s="5">
        <v>111</v>
      </c>
      <c r="G114" s="6" t="s">
        <v>20</v>
      </c>
      <c r="H114" s="7">
        <v>1900000</v>
      </c>
      <c r="I114" s="7">
        <v>1900000</v>
      </c>
      <c r="J114" s="7">
        <v>1900000</v>
      </c>
      <c r="K114" s="7">
        <v>1900000</v>
      </c>
      <c r="L114" s="7">
        <v>0</v>
      </c>
      <c r="M114" s="7">
        <v>1900000</v>
      </c>
      <c r="N114" s="7">
        <v>1900000</v>
      </c>
      <c r="O114" s="7">
        <v>1900000</v>
      </c>
      <c r="P114" s="7">
        <v>1900000</v>
      </c>
      <c r="Q114" s="7">
        <v>1900000</v>
      </c>
      <c r="R114" s="7">
        <v>1900000</v>
      </c>
      <c r="S114" s="7">
        <v>1900000</v>
      </c>
      <c r="T114" s="21">
        <f>SUM(H114:S114)</f>
        <v>20900000</v>
      </c>
      <c r="U114" s="14">
        <f>T114/12</f>
        <v>1741666.6666666667</v>
      </c>
      <c r="V114" s="27">
        <f>T114+U114+T116</f>
        <v>33441666.666666668</v>
      </c>
    </row>
    <row r="115" spans="1:22" ht="8.1" customHeight="1" x14ac:dyDescent="0.2">
      <c r="A115" s="29"/>
      <c r="B115" s="25"/>
      <c r="C115" s="25"/>
      <c r="D115" s="35"/>
      <c r="E115" s="38"/>
      <c r="F115" s="5">
        <v>123</v>
      </c>
      <c r="G115" s="6" t="s">
        <v>28</v>
      </c>
      <c r="H115" s="7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21"/>
      <c r="U115" s="15"/>
      <c r="V115" s="27"/>
    </row>
    <row r="116" spans="1:22" ht="8.1" customHeight="1" x14ac:dyDescent="0.2">
      <c r="A116" s="29"/>
      <c r="B116" s="25"/>
      <c r="C116" s="25"/>
      <c r="D116" s="35"/>
      <c r="E116" s="38"/>
      <c r="F116" s="5">
        <v>133</v>
      </c>
      <c r="G116" s="6" t="s">
        <v>22</v>
      </c>
      <c r="H116" s="7">
        <v>900000</v>
      </c>
      <c r="I116" s="7">
        <v>900000</v>
      </c>
      <c r="J116" s="7">
        <v>900000</v>
      </c>
      <c r="K116" s="7">
        <v>900000</v>
      </c>
      <c r="L116" s="7">
        <v>900000</v>
      </c>
      <c r="M116" s="7">
        <v>900000</v>
      </c>
      <c r="N116" s="7">
        <v>900000</v>
      </c>
      <c r="O116" s="7">
        <v>900000</v>
      </c>
      <c r="P116" s="7">
        <v>900000</v>
      </c>
      <c r="Q116" s="7">
        <v>900000</v>
      </c>
      <c r="R116" s="7">
        <v>900000</v>
      </c>
      <c r="S116" s="7">
        <v>900000</v>
      </c>
      <c r="T116" s="21">
        <f>SUM(H116:S116)</f>
        <v>10800000</v>
      </c>
      <c r="U116" s="15">
        <v>0</v>
      </c>
      <c r="V116" s="27"/>
    </row>
    <row r="117" spans="1:22" ht="8.1" customHeight="1" x14ac:dyDescent="0.2">
      <c r="A117" s="30"/>
      <c r="B117" s="26"/>
      <c r="C117" s="26"/>
      <c r="D117" s="36"/>
      <c r="E117" s="39"/>
      <c r="F117" s="5">
        <v>232</v>
      </c>
      <c r="G117" s="6" t="s">
        <v>26</v>
      </c>
      <c r="H117" s="7"/>
      <c r="I117" s="7"/>
      <c r="J117" s="7"/>
      <c r="K117" s="7"/>
      <c r="L117" s="13"/>
      <c r="M117" s="13"/>
      <c r="N117" s="13"/>
      <c r="O117" s="13"/>
      <c r="P117" s="13"/>
      <c r="Q117" s="13"/>
      <c r="R117" s="13"/>
      <c r="S117" s="13"/>
      <c r="T117" s="15"/>
      <c r="U117" s="14"/>
      <c r="V117" s="27"/>
    </row>
    <row r="118" spans="1:22" ht="8.1" customHeight="1" x14ac:dyDescent="0.2">
      <c r="A118" s="28">
        <f>A114+1</f>
        <v>26</v>
      </c>
      <c r="B118" s="24">
        <v>14000</v>
      </c>
      <c r="C118" s="24">
        <v>3496482</v>
      </c>
      <c r="D118" s="34" t="s">
        <v>57</v>
      </c>
      <c r="E118" s="37" t="s">
        <v>56</v>
      </c>
      <c r="F118" s="5">
        <v>111</v>
      </c>
      <c r="G118" s="6" t="s">
        <v>20</v>
      </c>
      <c r="H118" s="7">
        <v>1900000</v>
      </c>
      <c r="I118" s="7">
        <v>1900000</v>
      </c>
      <c r="J118" s="7">
        <v>1900000</v>
      </c>
      <c r="K118" s="7">
        <v>1900000</v>
      </c>
      <c r="L118" s="7">
        <v>1900000</v>
      </c>
      <c r="M118" s="7">
        <v>1900000</v>
      </c>
      <c r="N118" s="7">
        <v>1900000</v>
      </c>
      <c r="O118" s="7">
        <v>1900000</v>
      </c>
      <c r="P118" s="7">
        <v>1900000</v>
      </c>
      <c r="Q118" s="7">
        <v>1900000</v>
      </c>
      <c r="R118" s="7">
        <v>1900000</v>
      </c>
      <c r="S118" s="7">
        <v>1900000</v>
      </c>
      <c r="T118" s="14">
        <f>SUM(H118:S118)</f>
        <v>22800000</v>
      </c>
      <c r="U118" s="14">
        <f>T118/12</f>
        <v>1900000</v>
      </c>
      <c r="V118" s="27">
        <f>+T118+U118+T121+T122</f>
        <v>36900000</v>
      </c>
    </row>
    <row r="119" spans="1:22" ht="8.1" customHeight="1" x14ac:dyDescent="0.2">
      <c r="A119" s="29"/>
      <c r="B119" s="25"/>
      <c r="C119" s="25"/>
      <c r="D119" s="35"/>
      <c r="E119" s="38"/>
      <c r="F119" s="5">
        <v>123</v>
      </c>
      <c r="G119" s="6" t="s">
        <v>28</v>
      </c>
      <c r="H119" s="7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4"/>
      <c r="U119" s="14"/>
      <c r="V119" s="27"/>
    </row>
    <row r="120" spans="1:22" ht="8.1" customHeight="1" x14ac:dyDescent="0.2">
      <c r="A120" s="29"/>
      <c r="B120" s="25"/>
      <c r="C120" s="25"/>
      <c r="D120" s="35"/>
      <c r="E120" s="38"/>
      <c r="F120" s="5">
        <v>131</v>
      </c>
      <c r="G120" s="6" t="s">
        <v>96</v>
      </c>
      <c r="H120" s="7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4"/>
      <c r="U120" s="14"/>
      <c r="V120" s="27"/>
    </row>
    <row r="121" spans="1:22" ht="8.1" customHeight="1" x14ac:dyDescent="0.2">
      <c r="A121" s="29"/>
      <c r="B121" s="25"/>
      <c r="C121" s="25"/>
      <c r="D121" s="35"/>
      <c r="E121" s="38"/>
      <c r="F121" s="5">
        <v>133</v>
      </c>
      <c r="G121" s="6" t="s">
        <v>39</v>
      </c>
      <c r="H121" s="7">
        <v>1000000</v>
      </c>
      <c r="I121" s="7">
        <v>1000000</v>
      </c>
      <c r="J121" s="7">
        <v>1000000</v>
      </c>
      <c r="K121" s="7">
        <v>1000000</v>
      </c>
      <c r="L121" s="7">
        <v>1000000</v>
      </c>
      <c r="M121" s="7">
        <v>1000000</v>
      </c>
      <c r="N121" s="7">
        <v>1000000</v>
      </c>
      <c r="O121" s="7">
        <v>1000000</v>
      </c>
      <c r="P121" s="7">
        <v>1000000</v>
      </c>
      <c r="Q121" s="7">
        <v>1000000</v>
      </c>
      <c r="R121" s="7">
        <v>1000000</v>
      </c>
      <c r="S121" s="7">
        <v>1000000</v>
      </c>
      <c r="T121" s="14">
        <f>SUM(H121:S121)</f>
        <v>12000000</v>
      </c>
      <c r="U121" s="14">
        <v>0</v>
      </c>
      <c r="V121" s="27"/>
    </row>
    <row r="122" spans="1:22" ht="8.1" customHeight="1" x14ac:dyDescent="0.2">
      <c r="A122" s="30"/>
      <c r="B122" s="26"/>
      <c r="C122" s="26"/>
      <c r="D122" s="36"/>
      <c r="E122" s="39"/>
      <c r="F122" s="5">
        <v>232</v>
      </c>
      <c r="G122" s="6" t="s">
        <v>95</v>
      </c>
      <c r="H122" s="7">
        <v>100000</v>
      </c>
      <c r="I122" s="7">
        <v>0</v>
      </c>
      <c r="J122" s="7">
        <v>0</v>
      </c>
      <c r="K122" s="7">
        <v>100000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14">
        <f>SUM(H122:S122)</f>
        <v>200000</v>
      </c>
      <c r="U122" s="14">
        <v>0</v>
      </c>
      <c r="V122" s="27"/>
    </row>
    <row r="123" spans="1:22" ht="6.75" customHeight="1" x14ac:dyDescent="0.2">
      <c r="A123" s="28">
        <f>A118+1</f>
        <v>27</v>
      </c>
      <c r="B123" s="24">
        <v>14000</v>
      </c>
      <c r="C123" s="24">
        <v>966451</v>
      </c>
      <c r="D123" s="34" t="s">
        <v>58</v>
      </c>
      <c r="E123" s="37" t="s">
        <v>38</v>
      </c>
      <c r="F123" s="5">
        <v>111</v>
      </c>
      <c r="G123" s="6" t="s">
        <v>20</v>
      </c>
      <c r="H123" s="7">
        <v>1500000</v>
      </c>
      <c r="I123" s="7">
        <v>1500000</v>
      </c>
      <c r="J123" s="7">
        <v>1430000</v>
      </c>
      <c r="K123" s="7">
        <v>1430000</v>
      </c>
      <c r="L123" s="7">
        <v>1430000</v>
      </c>
      <c r="M123" s="7">
        <v>1430000</v>
      </c>
      <c r="N123" s="7">
        <v>1430000</v>
      </c>
      <c r="O123" s="7">
        <v>1430000</v>
      </c>
      <c r="P123" s="7">
        <v>1430000</v>
      </c>
      <c r="Q123" s="7">
        <v>1430000</v>
      </c>
      <c r="R123" s="7">
        <v>1430000</v>
      </c>
      <c r="S123" s="7">
        <v>1430000</v>
      </c>
      <c r="T123" s="14">
        <f>SUM(H123:S123)</f>
        <v>17300000</v>
      </c>
      <c r="U123" s="14">
        <f>T123/12</f>
        <v>1441666.6666666667</v>
      </c>
      <c r="V123" s="27">
        <f>H123+I123+J123+K123+L123+M123+N123+O123+P123+Q123+R123+S123+U123</f>
        <v>18741666.666666668</v>
      </c>
    </row>
    <row r="124" spans="1:22" ht="8.25" customHeight="1" x14ac:dyDescent="0.2">
      <c r="A124" s="29"/>
      <c r="B124" s="25"/>
      <c r="C124" s="25"/>
      <c r="D124" s="35"/>
      <c r="E124" s="38"/>
      <c r="F124" s="5">
        <v>133</v>
      </c>
      <c r="G124" s="6" t="s">
        <v>22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5"/>
      <c r="U124" s="15"/>
      <c r="V124" s="27"/>
    </row>
    <row r="125" spans="1:22" ht="8.25" customHeight="1" x14ac:dyDescent="0.2">
      <c r="A125" s="30"/>
      <c r="B125" s="26"/>
      <c r="C125" s="26"/>
      <c r="D125" s="36"/>
      <c r="E125" s="39"/>
      <c r="F125" s="5">
        <v>135</v>
      </c>
      <c r="G125" s="6" t="s">
        <v>34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5"/>
      <c r="U125" s="16"/>
      <c r="V125" s="27"/>
    </row>
    <row r="126" spans="1:22" ht="8.1" customHeight="1" x14ac:dyDescent="0.2">
      <c r="A126" s="28">
        <f>A123+1</f>
        <v>28</v>
      </c>
      <c r="B126" s="24">
        <v>14000</v>
      </c>
      <c r="C126" s="24">
        <v>5312839</v>
      </c>
      <c r="D126" s="34" t="s">
        <v>110</v>
      </c>
      <c r="E126" s="37" t="s">
        <v>38</v>
      </c>
      <c r="F126" s="5">
        <v>111</v>
      </c>
      <c r="G126" s="6" t="s">
        <v>20</v>
      </c>
      <c r="H126" s="7">
        <v>1320000</v>
      </c>
      <c r="I126" s="7">
        <v>1320000</v>
      </c>
      <c r="J126" s="7">
        <v>1320000</v>
      </c>
      <c r="K126" s="7">
        <v>1320000</v>
      </c>
      <c r="L126" s="7">
        <v>1320000</v>
      </c>
      <c r="M126" s="7">
        <v>1320000</v>
      </c>
      <c r="N126" s="7">
        <v>1700000</v>
      </c>
      <c r="O126" s="7">
        <v>1700000</v>
      </c>
      <c r="P126" s="7">
        <v>1700000</v>
      </c>
      <c r="Q126" s="7">
        <v>1700000</v>
      </c>
      <c r="R126" s="7">
        <v>1700000</v>
      </c>
      <c r="S126" s="7">
        <v>1700000</v>
      </c>
      <c r="T126" s="14">
        <f>SUM(H126:S126)</f>
        <v>18120000</v>
      </c>
      <c r="U126" s="14">
        <f>T126/12</f>
        <v>1510000</v>
      </c>
      <c r="V126" s="27">
        <f>T126+U126</f>
        <v>19630000</v>
      </c>
    </row>
    <row r="127" spans="1:22" ht="8.1" customHeight="1" x14ac:dyDescent="0.2">
      <c r="A127" s="29"/>
      <c r="B127" s="25"/>
      <c r="C127" s="25"/>
      <c r="D127" s="35"/>
      <c r="E127" s="38"/>
      <c r="F127" s="5">
        <v>123</v>
      </c>
      <c r="G127" s="6" t="s">
        <v>28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5"/>
      <c r="U127" s="15"/>
      <c r="V127" s="27"/>
    </row>
    <row r="128" spans="1:22" ht="7.7" customHeight="1" x14ac:dyDescent="0.2">
      <c r="A128" s="29"/>
      <c r="B128" s="25"/>
      <c r="C128" s="25"/>
      <c r="D128" s="35"/>
      <c r="E128" s="38"/>
      <c r="F128" s="5">
        <v>125</v>
      </c>
      <c r="G128" s="6" t="s">
        <v>30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5"/>
      <c r="U128" s="15"/>
      <c r="V128" s="27"/>
    </row>
    <row r="129" spans="1:22" ht="8.1" customHeight="1" x14ac:dyDescent="0.2">
      <c r="A129" s="29"/>
      <c r="B129" s="25"/>
      <c r="C129" s="25"/>
      <c r="D129" s="35"/>
      <c r="E129" s="38"/>
      <c r="F129" s="5">
        <v>131</v>
      </c>
      <c r="G129" s="6" t="s">
        <v>27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5"/>
      <c r="U129" s="16"/>
      <c r="V129" s="27"/>
    </row>
    <row r="130" spans="1:22" ht="8.1" customHeight="1" x14ac:dyDescent="0.2">
      <c r="A130" s="30"/>
      <c r="B130" s="26"/>
      <c r="C130" s="26"/>
      <c r="D130" s="36"/>
      <c r="E130" s="39"/>
      <c r="F130" s="5">
        <v>232</v>
      </c>
      <c r="G130" s="6" t="s">
        <v>26</v>
      </c>
      <c r="H130" s="7"/>
      <c r="I130" s="7"/>
      <c r="J130" s="7"/>
      <c r="K130" s="13"/>
      <c r="L130" s="13"/>
      <c r="M130" s="13"/>
      <c r="N130" s="13"/>
      <c r="O130" s="13"/>
      <c r="P130" s="13"/>
      <c r="Q130" s="13"/>
      <c r="R130" s="13"/>
      <c r="S130" s="13"/>
      <c r="T130" s="14"/>
      <c r="U130" s="16"/>
      <c r="V130" s="27"/>
    </row>
    <row r="131" spans="1:22" ht="8.1" customHeight="1" x14ac:dyDescent="0.2">
      <c r="A131" s="28">
        <f>A126+1</f>
        <v>29</v>
      </c>
      <c r="B131" s="24">
        <v>14000</v>
      </c>
      <c r="C131" s="24">
        <v>5649098</v>
      </c>
      <c r="D131" s="34" t="s">
        <v>59</v>
      </c>
      <c r="E131" s="37" t="s">
        <v>63</v>
      </c>
      <c r="F131" s="5">
        <v>111</v>
      </c>
      <c r="G131" s="6" t="s">
        <v>20</v>
      </c>
      <c r="H131" s="7">
        <v>1980000</v>
      </c>
      <c r="I131" s="7">
        <v>1980000</v>
      </c>
      <c r="J131" s="7">
        <v>1980000</v>
      </c>
      <c r="K131" s="7">
        <v>1980000</v>
      </c>
      <c r="L131" s="7">
        <v>1980000</v>
      </c>
      <c r="M131" s="7">
        <v>1980000</v>
      </c>
      <c r="N131" s="7">
        <v>1980000</v>
      </c>
      <c r="O131" s="7">
        <v>1800000</v>
      </c>
      <c r="P131" s="7">
        <v>1800000</v>
      </c>
      <c r="Q131" s="7">
        <v>1800000</v>
      </c>
      <c r="R131" s="7">
        <v>1800000</v>
      </c>
      <c r="S131" s="7">
        <v>1800000</v>
      </c>
      <c r="T131" s="14">
        <f>SUM(H131:S131)</f>
        <v>22860000</v>
      </c>
      <c r="U131" s="14">
        <f>T131/12</f>
        <v>1905000</v>
      </c>
      <c r="V131" s="27">
        <f>T131+U131</f>
        <v>24765000</v>
      </c>
    </row>
    <row r="132" spans="1:22" ht="8.1" customHeight="1" x14ac:dyDescent="0.2">
      <c r="A132" s="29"/>
      <c r="B132" s="25"/>
      <c r="C132" s="25"/>
      <c r="D132" s="35"/>
      <c r="E132" s="38"/>
      <c r="F132" s="5">
        <v>123</v>
      </c>
      <c r="G132" s="6" t="s">
        <v>28</v>
      </c>
      <c r="H132" s="13"/>
      <c r="I132" s="13"/>
      <c r="J132" s="13"/>
      <c r="K132" s="13"/>
      <c r="L132" s="13"/>
      <c r="M132" s="13"/>
      <c r="N132" s="13"/>
      <c r="O132" s="13" t="s">
        <v>45</v>
      </c>
      <c r="P132" s="13"/>
      <c r="Q132" s="13"/>
      <c r="R132" s="13"/>
      <c r="S132" s="13"/>
      <c r="T132" s="16"/>
      <c r="U132" s="16"/>
      <c r="V132" s="27"/>
    </row>
    <row r="133" spans="1:22" ht="8.1" customHeight="1" x14ac:dyDescent="0.2">
      <c r="A133" s="29"/>
      <c r="B133" s="25"/>
      <c r="C133" s="25"/>
      <c r="D133" s="35"/>
      <c r="E133" s="38"/>
      <c r="F133" s="5">
        <v>125</v>
      </c>
      <c r="G133" s="6" t="s">
        <v>30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6"/>
      <c r="U133" s="16"/>
      <c r="V133" s="27"/>
    </row>
    <row r="134" spans="1:22" ht="8.1" customHeight="1" x14ac:dyDescent="0.2">
      <c r="A134" s="29"/>
      <c r="B134" s="25"/>
      <c r="C134" s="25"/>
      <c r="D134" s="35"/>
      <c r="E134" s="38"/>
      <c r="F134" s="5">
        <v>153</v>
      </c>
      <c r="G134" s="6" t="s">
        <v>27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6"/>
      <c r="U134" s="16"/>
      <c r="V134" s="27"/>
    </row>
    <row r="135" spans="1:22" ht="9.6" customHeight="1" x14ac:dyDescent="0.2">
      <c r="A135" s="30"/>
      <c r="B135" s="26"/>
      <c r="C135" s="26"/>
      <c r="D135" s="36"/>
      <c r="E135" s="39"/>
      <c r="F135" s="5">
        <v>131</v>
      </c>
      <c r="G135" s="6" t="s">
        <v>29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6"/>
      <c r="U135" s="16"/>
      <c r="V135" s="27"/>
    </row>
    <row r="136" spans="1:22" ht="8.1" customHeight="1" x14ac:dyDescent="0.2">
      <c r="A136" s="28">
        <f>A131+1</f>
        <v>30</v>
      </c>
      <c r="B136" s="24">
        <v>14000</v>
      </c>
      <c r="C136" s="24">
        <v>2323702</v>
      </c>
      <c r="D136" s="34" t="s">
        <v>60</v>
      </c>
      <c r="E136" s="37" t="s">
        <v>63</v>
      </c>
      <c r="F136" s="5">
        <v>111</v>
      </c>
      <c r="G136" s="6" t="s">
        <v>20</v>
      </c>
      <c r="H136" s="7">
        <v>650000</v>
      </c>
      <c r="I136" s="7">
        <v>650000</v>
      </c>
      <c r="J136" s="7">
        <v>650000</v>
      </c>
      <c r="K136" s="7">
        <v>650000</v>
      </c>
      <c r="L136" s="7">
        <v>650000</v>
      </c>
      <c r="M136" s="7">
        <v>650000</v>
      </c>
      <c r="N136" s="7">
        <v>650000</v>
      </c>
      <c r="O136" s="7">
        <v>650000</v>
      </c>
      <c r="P136" s="7">
        <v>650000</v>
      </c>
      <c r="Q136" s="7">
        <v>650000</v>
      </c>
      <c r="R136" s="7">
        <v>650000</v>
      </c>
      <c r="S136" s="7">
        <v>650000</v>
      </c>
      <c r="T136" s="14">
        <f>SUM(H136:S136)</f>
        <v>7800000</v>
      </c>
      <c r="U136" s="14">
        <f>T136/12</f>
        <v>650000</v>
      </c>
      <c r="V136" s="27">
        <f>T136+U136</f>
        <v>8450000</v>
      </c>
    </row>
    <row r="137" spans="1:22" ht="8.1" customHeight="1" x14ac:dyDescent="0.2">
      <c r="A137" s="29"/>
      <c r="B137" s="25"/>
      <c r="C137" s="25"/>
      <c r="D137" s="35"/>
      <c r="E137" s="38"/>
      <c r="F137" s="5">
        <v>123</v>
      </c>
      <c r="G137" s="6" t="s">
        <v>28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6"/>
      <c r="U137" s="16"/>
      <c r="V137" s="27"/>
    </row>
    <row r="138" spans="1:22" ht="8.1" customHeight="1" x14ac:dyDescent="0.2">
      <c r="A138" s="29"/>
      <c r="B138" s="25"/>
      <c r="C138" s="25"/>
      <c r="D138" s="35"/>
      <c r="E138" s="38"/>
      <c r="F138" s="5">
        <v>125</v>
      </c>
      <c r="G138" s="6" t="s">
        <v>30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6"/>
      <c r="U138" s="16"/>
      <c r="V138" s="27"/>
    </row>
    <row r="139" spans="1:22" ht="8.1" customHeight="1" x14ac:dyDescent="0.2">
      <c r="A139" s="29"/>
      <c r="B139" s="25"/>
      <c r="C139" s="25"/>
      <c r="D139" s="35"/>
      <c r="E139" s="38"/>
      <c r="F139" s="5">
        <v>131</v>
      </c>
      <c r="G139" s="6" t="s">
        <v>27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6"/>
      <c r="U139" s="16"/>
      <c r="V139" s="27"/>
    </row>
    <row r="140" spans="1:22" ht="8.1" customHeight="1" x14ac:dyDescent="0.2">
      <c r="A140" s="30"/>
      <c r="B140" s="26"/>
      <c r="C140" s="26"/>
      <c r="D140" s="36"/>
      <c r="E140" s="39"/>
      <c r="F140" s="5">
        <v>131</v>
      </c>
      <c r="G140" s="6" t="s">
        <v>29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6"/>
      <c r="U140" s="16"/>
      <c r="V140" s="27"/>
    </row>
    <row r="141" spans="1:22" ht="8.1" customHeight="1" x14ac:dyDescent="0.2">
      <c r="A141" s="28">
        <f>A136+1</f>
        <v>31</v>
      </c>
      <c r="B141" s="24">
        <v>14000</v>
      </c>
      <c r="C141" s="24">
        <v>2234530</v>
      </c>
      <c r="D141" s="34" t="s">
        <v>111</v>
      </c>
      <c r="E141" s="37" t="s">
        <v>38</v>
      </c>
      <c r="F141" s="5">
        <v>111</v>
      </c>
      <c r="G141" s="6" t="s">
        <v>20</v>
      </c>
      <c r="H141" s="7">
        <v>1250000</v>
      </c>
      <c r="I141" s="7">
        <v>1250000</v>
      </c>
      <c r="J141" s="7">
        <v>1250000</v>
      </c>
      <c r="K141" s="7">
        <v>1250000</v>
      </c>
      <c r="L141" s="7">
        <v>1250000</v>
      </c>
      <c r="M141" s="7">
        <v>1250000</v>
      </c>
      <c r="N141" s="7">
        <v>1250000</v>
      </c>
      <c r="O141" s="7">
        <v>1250000</v>
      </c>
      <c r="P141" s="7">
        <v>1250000</v>
      </c>
      <c r="Q141" s="7">
        <v>1250000</v>
      </c>
      <c r="R141" s="7">
        <v>1250000</v>
      </c>
      <c r="S141" s="7">
        <v>1250000</v>
      </c>
      <c r="T141" s="14">
        <f>SUM(H141:S141)</f>
        <v>15000000</v>
      </c>
      <c r="U141" s="14">
        <f>T141/12</f>
        <v>1250000</v>
      </c>
      <c r="V141" s="27">
        <f>T141+U141</f>
        <v>16250000</v>
      </c>
    </row>
    <row r="142" spans="1:22" ht="8.1" customHeight="1" x14ac:dyDescent="0.2">
      <c r="A142" s="29"/>
      <c r="B142" s="25"/>
      <c r="C142" s="25"/>
      <c r="D142" s="35"/>
      <c r="E142" s="38"/>
      <c r="F142" s="5">
        <v>123</v>
      </c>
      <c r="G142" s="6" t="s">
        <v>28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6"/>
      <c r="U142" s="16"/>
      <c r="V142" s="27"/>
    </row>
    <row r="143" spans="1:22" ht="8.1" customHeight="1" x14ac:dyDescent="0.2">
      <c r="A143" s="29"/>
      <c r="B143" s="25"/>
      <c r="C143" s="25"/>
      <c r="D143" s="35"/>
      <c r="E143" s="38"/>
      <c r="F143" s="5">
        <v>125</v>
      </c>
      <c r="G143" s="6" t="s">
        <v>30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6"/>
      <c r="U143" s="16"/>
      <c r="V143" s="27"/>
    </row>
    <row r="144" spans="1:22" ht="8.1" customHeight="1" x14ac:dyDescent="0.2">
      <c r="A144" s="29"/>
      <c r="B144" s="25"/>
      <c r="C144" s="25"/>
      <c r="D144" s="35"/>
      <c r="E144" s="38"/>
      <c r="F144" s="5">
        <v>131</v>
      </c>
      <c r="G144" s="6" t="s">
        <v>27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6"/>
      <c r="U144" s="16"/>
      <c r="V144" s="27"/>
    </row>
    <row r="145" spans="1:22" ht="8.1" customHeight="1" x14ac:dyDescent="0.2">
      <c r="A145" s="30"/>
      <c r="B145" s="26"/>
      <c r="C145" s="26"/>
      <c r="D145" s="36"/>
      <c r="E145" s="39"/>
      <c r="F145" s="5">
        <v>131</v>
      </c>
      <c r="G145" s="6" t="s">
        <v>29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6"/>
      <c r="U145" s="16"/>
      <c r="V145" s="27"/>
    </row>
    <row r="146" spans="1:22" ht="8.1" customHeight="1" x14ac:dyDescent="0.2">
      <c r="A146" s="28">
        <f>A141+1</f>
        <v>32</v>
      </c>
      <c r="B146" s="24">
        <v>14000</v>
      </c>
      <c r="C146" s="24">
        <v>1258691</v>
      </c>
      <c r="D146" s="34" t="s">
        <v>61</v>
      </c>
      <c r="E146" s="37" t="s">
        <v>38</v>
      </c>
      <c r="F146" s="5">
        <v>111</v>
      </c>
      <c r="G146" s="6" t="s">
        <v>20</v>
      </c>
      <c r="H146" s="7">
        <v>1960000</v>
      </c>
      <c r="I146" s="7">
        <v>1960000</v>
      </c>
      <c r="J146" s="7">
        <v>2000000</v>
      </c>
      <c r="K146" s="7">
        <v>2000000</v>
      </c>
      <c r="L146" s="7">
        <v>2000000</v>
      </c>
      <c r="M146" s="7">
        <v>2000000</v>
      </c>
      <c r="N146" s="7">
        <v>2000000</v>
      </c>
      <c r="O146" s="7">
        <v>2000000</v>
      </c>
      <c r="P146" s="7">
        <v>2000000</v>
      </c>
      <c r="Q146" s="7">
        <v>2000000</v>
      </c>
      <c r="R146" s="7">
        <v>2000000</v>
      </c>
      <c r="S146" s="7">
        <v>2000000</v>
      </c>
      <c r="T146" s="14">
        <f>SUM(H146:S146)</f>
        <v>23920000</v>
      </c>
      <c r="U146" s="14">
        <f>T146/12</f>
        <v>1993333.3333333333</v>
      </c>
      <c r="V146" s="56">
        <f>T146+U146</f>
        <v>25913333.333333332</v>
      </c>
    </row>
    <row r="147" spans="1:22" ht="8.1" customHeight="1" x14ac:dyDescent="0.2">
      <c r="A147" s="29"/>
      <c r="B147" s="25"/>
      <c r="C147" s="25"/>
      <c r="D147" s="35"/>
      <c r="E147" s="38"/>
      <c r="F147" s="5">
        <v>123</v>
      </c>
      <c r="G147" s="6" t="s">
        <v>28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6"/>
      <c r="U147" s="16"/>
      <c r="V147" s="56"/>
    </row>
    <row r="148" spans="1:22" ht="8.1" customHeight="1" x14ac:dyDescent="0.2">
      <c r="A148" s="29"/>
      <c r="B148" s="25"/>
      <c r="C148" s="25"/>
      <c r="D148" s="35"/>
      <c r="E148" s="38"/>
      <c r="F148" s="5">
        <v>125</v>
      </c>
      <c r="G148" s="6" t="s">
        <v>30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6"/>
      <c r="U148" s="16"/>
      <c r="V148" s="56"/>
    </row>
    <row r="149" spans="1:22" ht="8.1" customHeight="1" x14ac:dyDescent="0.2">
      <c r="A149" s="29"/>
      <c r="B149" s="25"/>
      <c r="C149" s="25"/>
      <c r="D149" s="35"/>
      <c r="E149" s="38"/>
      <c r="F149" s="5">
        <v>131</v>
      </c>
      <c r="G149" s="6" t="s">
        <v>27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6"/>
      <c r="U149" s="16"/>
      <c r="V149" s="56"/>
    </row>
    <row r="150" spans="1:22" ht="8.1" customHeight="1" x14ac:dyDescent="0.2">
      <c r="A150" s="30"/>
      <c r="B150" s="26"/>
      <c r="C150" s="26"/>
      <c r="D150" s="36"/>
      <c r="E150" s="39"/>
      <c r="F150" s="5">
        <v>131</v>
      </c>
      <c r="G150" s="6" t="s">
        <v>29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6"/>
      <c r="U150" s="16"/>
      <c r="V150" s="56"/>
    </row>
    <row r="151" spans="1:22" ht="8.1" customHeight="1" x14ac:dyDescent="0.2">
      <c r="A151" s="28">
        <f t="shared" ref="A151" si="1">A146+1</f>
        <v>33</v>
      </c>
      <c r="B151" s="24">
        <v>14000</v>
      </c>
      <c r="C151" s="24">
        <v>6173971</v>
      </c>
      <c r="D151" s="34" t="s">
        <v>62</v>
      </c>
      <c r="E151" s="37" t="s">
        <v>38</v>
      </c>
      <c r="F151" s="5">
        <v>111</v>
      </c>
      <c r="G151" s="6" t="s">
        <v>20</v>
      </c>
      <c r="H151" s="7">
        <v>1694000</v>
      </c>
      <c r="I151" s="7">
        <v>1684000</v>
      </c>
      <c r="J151" s="7">
        <v>1568000</v>
      </c>
      <c r="K151" s="7">
        <v>1750000</v>
      </c>
      <c r="L151" s="7">
        <v>1816000</v>
      </c>
      <c r="M151" s="7">
        <v>1886000</v>
      </c>
      <c r="N151" s="7">
        <v>1718000</v>
      </c>
      <c r="O151" s="7">
        <v>1890000</v>
      </c>
      <c r="P151" s="7">
        <v>1884000</v>
      </c>
      <c r="Q151" s="7">
        <v>1824000</v>
      </c>
      <c r="R151" s="7">
        <v>1980000</v>
      </c>
      <c r="S151" s="7">
        <v>1864000</v>
      </c>
      <c r="T151" s="14">
        <f>SUM(H151:S151)</f>
        <v>21558000</v>
      </c>
      <c r="U151" s="14">
        <f>T151/12</f>
        <v>1796500</v>
      </c>
      <c r="V151" s="27">
        <f>T151+U151</f>
        <v>23354500</v>
      </c>
    </row>
    <row r="152" spans="1:22" ht="8.1" customHeight="1" x14ac:dyDescent="0.2">
      <c r="A152" s="29"/>
      <c r="B152" s="25"/>
      <c r="C152" s="25"/>
      <c r="D152" s="35"/>
      <c r="E152" s="38"/>
      <c r="F152" s="5">
        <v>123</v>
      </c>
      <c r="G152" s="6" t="s">
        <v>28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6"/>
      <c r="U152" s="16"/>
      <c r="V152" s="27"/>
    </row>
    <row r="153" spans="1:22" ht="8.1" customHeight="1" x14ac:dyDescent="0.2">
      <c r="A153" s="29"/>
      <c r="B153" s="25"/>
      <c r="C153" s="25"/>
      <c r="D153" s="35"/>
      <c r="E153" s="38"/>
      <c r="F153" s="5">
        <v>125</v>
      </c>
      <c r="G153" s="6" t="s">
        <v>30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6"/>
      <c r="U153" s="16"/>
      <c r="V153" s="27"/>
    </row>
    <row r="154" spans="1:22" ht="8.1" customHeight="1" x14ac:dyDescent="0.2">
      <c r="A154" s="29"/>
      <c r="B154" s="25"/>
      <c r="C154" s="25"/>
      <c r="D154" s="35"/>
      <c r="E154" s="38"/>
      <c r="F154" s="5">
        <v>131</v>
      </c>
      <c r="G154" s="6" t="s">
        <v>27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6"/>
      <c r="U154" s="16"/>
      <c r="V154" s="27"/>
    </row>
    <row r="155" spans="1:22" ht="8.1" customHeight="1" x14ac:dyDescent="0.2">
      <c r="A155" s="30"/>
      <c r="B155" s="26"/>
      <c r="C155" s="26"/>
      <c r="D155" s="36"/>
      <c r="E155" s="39"/>
      <c r="F155" s="5">
        <v>131</v>
      </c>
      <c r="G155" s="6" t="s">
        <v>29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6"/>
      <c r="U155" s="16"/>
      <c r="V155" s="27"/>
    </row>
    <row r="156" spans="1:22" ht="8.1" customHeight="1" x14ac:dyDescent="0.2">
      <c r="A156" s="28">
        <f t="shared" ref="A156" si="2">A151+1</f>
        <v>34</v>
      </c>
      <c r="B156" s="24">
        <v>14000</v>
      </c>
      <c r="C156" s="24">
        <v>328777</v>
      </c>
      <c r="D156" s="34" t="s">
        <v>112</v>
      </c>
      <c r="E156" s="37" t="s">
        <v>38</v>
      </c>
      <c r="F156" s="5">
        <v>111</v>
      </c>
      <c r="G156" s="6" t="s">
        <v>20</v>
      </c>
      <c r="H156" s="7">
        <v>1100000</v>
      </c>
      <c r="I156" s="7">
        <v>1100000</v>
      </c>
      <c r="J156" s="7">
        <v>1100000</v>
      </c>
      <c r="K156" s="7">
        <v>1100000</v>
      </c>
      <c r="L156" s="7">
        <v>1100000</v>
      </c>
      <c r="M156" s="7">
        <v>1100000</v>
      </c>
      <c r="N156" s="7">
        <v>1100000</v>
      </c>
      <c r="O156" s="7">
        <v>1100000</v>
      </c>
      <c r="P156" s="7">
        <v>1100000</v>
      </c>
      <c r="Q156" s="7">
        <v>1100000</v>
      </c>
      <c r="R156" s="7">
        <v>1100000</v>
      </c>
      <c r="S156" s="7">
        <v>1100000</v>
      </c>
      <c r="T156" s="14">
        <f>SUM(H156:S156)</f>
        <v>13200000</v>
      </c>
      <c r="U156" s="14">
        <f>T156/12</f>
        <v>1100000</v>
      </c>
      <c r="V156" s="27">
        <f>T156+U156</f>
        <v>14300000</v>
      </c>
    </row>
    <row r="157" spans="1:22" ht="8.1" customHeight="1" x14ac:dyDescent="0.2">
      <c r="A157" s="29"/>
      <c r="B157" s="25"/>
      <c r="C157" s="25"/>
      <c r="D157" s="35"/>
      <c r="E157" s="38"/>
      <c r="F157" s="5">
        <v>123</v>
      </c>
      <c r="G157" s="6" t="s">
        <v>28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6"/>
      <c r="U157" s="16"/>
      <c r="V157" s="27"/>
    </row>
    <row r="158" spans="1:22" ht="8.1" customHeight="1" x14ac:dyDescent="0.2">
      <c r="A158" s="29"/>
      <c r="B158" s="25"/>
      <c r="C158" s="25"/>
      <c r="D158" s="35"/>
      <c r="E158" s="38"/>
      <c r="F158" s="5">
        <v>125</v>
      </c>
      <c r="G158" s="6" t="s">
        <v>30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6"/>
      <c r="U158" s="16"/>
      <c r="V158" s="27"/>
    </row>
    <row r="159" spans="1:22" ht="8.1" customHeight="1" x14ac:dyDescent="0.2">
      <c r="A159" s="29"/>
      <c r="B159" s="25"/>
      <c r="C159" s="25"/>
      <c r="D159" s="35"/>
      <c r="E159" s="38"/>
      <c r="F159" s="5">
        <v>131</v>
      </c>
      <c r="G159" s="6" t="s">
        <v>27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6"/>
      <c r="U159" s="16"/>
      <c r="V159" s="27"/>
    </row>
    <row r="160" spans="1:22" ht="8.1" customHeight="1" x14ac:dyDescent="0.2">
      <c r="A160" s="30"/>
      <c r="B160" s="26"/>
      <c r="C160" s="26"/>
      <c r="D160" s="36"/>
      <c r="E160" s="39"/>
      <c r="F160" s="5">
        <v>131</v>
      </c>
      <c r="G160" s="6" t="s">
        <v>29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6"/>
      <c r="U160" s="16"/>
      <c r="V160" s="27"/>
    </row>
    <row r="161" spans="1:22" ht="8.1" customHeight="1" x14ac:dyDescent="0.2">
      <c r="A161" s="28">
        <f t="shared" ref="A161" si="3">A156+1</f>
        <v>35</v>
      </c>
      <c r="B161" s="24">
        <v>14000</v>
      </c>
      <c r="C161" s="24">
        <v>2059878</v>
      </c>
      <c r="D161" s="34" t="s">
        <v>113</v>
      </c>
      <c r="E161" s="37" t="s">
        <v>38</v>
      </c>
      <c r="F161" s="5">
        <v>111</v>
      </c>
      <c r="G161" s="6" t="s">
        <v>20</v>
      </c>
      <c r="H161" s="7">
        <v>3000000</v>
      </c>
      <c r="I161" s="7">
        <v>3000000</v>
      </c>
      <c r="J161" s="7">
        <v>3000000</v>
      </c>
      <c r="K161" s="7">
        <v>3000000</v>
      </c>
      <c r="L161" s="7">
        <v>3000000</v>
      </c>
      <c r="M161" s="7">
        <v>3000000</v>
      </c>
      <c r="N161" s="7">
        <v>3000000</v>
      </c>
      <c r="O161" s="7">
        <v>3000000</v>
      </c>
      <c r="P161" s="7">
        <v>3000000</v>
      </c>
      <c r="Q161" s="7">
        <v>3000000</v>
      </c>
      <c r="R161" s="7">
        <v>3000000</v>
      </c>
      <c r="S161" s="7">
        <v>3000000</v>
      </c>
      <c r="T161" s="14">
        <f>SUM(H161:S161)</f>
        <v>36000000</v>
      </c>
      <c r="U161" s="14">
        <f>T161/12</f>
        <v>3000000</v>
      </c>
      <c r="V161" s="27">
        <f>T161+U161</f>
        <v>39000000</v>
      </c>
    </row>
    <row r="162" spans="1:22" ht="8.1" customHeight="1" x14ac:dyDescent="0.2">
      <c r="A162" s="29"/>
      <c r="B162" s="25"/>
      <c r="C162" s="25"/>
      <c r="D162" s="35"/>
      <c r="E162" s="38"/>
      <c r="F162" s="5">
        <v>123</v>
      </c>
      <c r="G162" s="6" t="s">
        <v>28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6"/>
      <c r="U162" s="16"/>
      <c r="V162" s="27"/>
    </row>
    <row r="163" spans="1:22" ht="8.1" customHeight="1" x14ac:dyDescent="0.2">
      <c r="A163" s="29"/>
      <c r="B163" s="25"/>
      <c r="C163" s="25"/>
      <c r="D163" s="35"/>
      <c r="E163" s="38"/>
      <c r="F163" s="5">
        <v>125</v>
      </c>
      <c r="G163" s="6" t="s">
        <v>30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6"/>
      <c r="U163" s="16"/>
      <c r="V163" s="27"/>
    </row>
    <row r="164" spans="1:22" ht="8.1" customHeight="1" x14ac:dyDescent="0.2">
      <c r="A164" s="29"/>
      <c r="B164" s="25"/>
      <c r="C164" s="25"/>
      <c r="D164" s="35"/>
      <c r="E164" s="38"/>
      <c r="F164" s="5">
        <v>131</v>
      </c>
      <c r="G164" s="6" t="s">
        <v>27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6"/>
      <c r="U164" s="16"/>
      <c r="V164" s="27"/>
    </row>
    <row r="165" spans="1:22" ht="8.1" customHeight="1" x14ac:dyDescent="0.2">
      <c r="A165" s="30"/>
      <c r="B165" s="26"/>
      <c r="C165" s="26"/>
      <c r="D165" s="36"/>
      <c r="E165" s="39"/>
      <c r="F165" s="5">
        <v>131</v>
      </c>
      <c r="G165" s="6" t="s">
        <v>29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6"/>
      <c r="U165" s="16"/>
      <c r="V165" s="27"/>
    </row>
    <row r="166" spans="1:22" ht="8.1" customHeight="1" x14ac:dyDescent="0.2">
      <c r="A166" s="28">
        <f t="shared" ref="A166" si="4">A161+1</f>
        <v>36</v>
      </c>
      <c r="B166" s="24">
        <v>14000</v>
      </c>
      <c r="C166" s="24">
        <v>1204420</v>
      </c>
      <c r="D166" s="34" t="s">
        <v>114</v>
      </c>
      <c r="E166" s="37" t="s">
        <v>38</v>
      </c>
      <c r="F166" s="5">
        <v>111</v>
      </c>
      <c r="G166" s="6" t="s">
        <v>20</v>
      </c>
      <c r="H166" s="7">
        <v>660000</v>
      </c>
      <c r="I166" s="7">
        <v>660000</v>
      </c>
      <c r="J166" s="7">
        <v>660000</v>
      </c>
      <c r="K166" s="7">
        <v>660000</v>
      </c>
      <c r="L166" s="7">
        <v>660000</v>
      </c>
      <c r="M166" s="7">
        <v>660000</v>
      </c>
      <c r="N166" s="7">
        <v>660000</v>
      </c>
      <c r="O166" s="7">
        <v>660000</v>
      </c>
      <c r="P166" s="7">
        <v>660000</v>
      </c>
      <c r="Q166" s="7">
        <v>660000</v>
      </c>
      <c r="R166" s="7">
        <v>660000</v>
      </c>
      <c r="S166" s="7">
        <v>660000</v>
      </c>
      <c r="T166" s="14">
        <f>SUM(H166:S166)</f>
        <v>7920000</v>
      </c>
      <c r="U166" s="14">
        <f>T166/12</f>
        <v>660000</v>
      </c>
      <c r="V166" s="27">
        <f>T166+U166</f>
        <v>8580000</v>
      </c>
    </row>
    <row r="167" spans="1:22" ht="8.1" customHeight="1" x14ac:dyDescent="0.2">
      <c r="A167" s="29"/>
      <c r="B167" s="25"/>
      <c r="C167" s="25"/>
      <c r="D167" s="35"/>
      <c r="E167" s="38"/>
      <c r="F167" s="5">
        <v>123</v>
      </c>
      <c r="G167" s="6" t="s">
        <v>28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6"/>
      <c r="U167" s="16"/>
      <c r="V167" s="27"/>
    </row>
    <row r="168" spans="1:22" ht="8.1" customHeight="1" x14ac:dyDescent="0.2">
      <c r="A168" s="29"/>
      <c r="B168" s="25"/>
      <c r="C168" s="25"/>
      <c r="D168" s="35"/>
      <c r="E168" s="38"/>
      <c r="F168" s="5">
        <v>125</v>
      </c>
      <c r="G168" s="6" t="s">
        <v>30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6"/>
      <c r="U168" s="16"/>
      <c r="V168" s="27"/>
    </row>
    <row r="169" spans="1:22" ht="8.1" customHeight="1" x14ac:dyDescent="0.2">
      <c r="A169" s="29"/>
      <c r="B169" s="25"/>
      <c r="C169" s="25"/>
      <c r="D169" s="35"/>
      <c r="E169" s="38"/>
      <c r="F169" s="5">
        <v>131</v>
      </c>
      <c r="G169" s="6" t="s">
        <v>27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6"/>
      <c r="U169" s="16"/>
      <c r="V169" s="27"/>
    </row>
    <row r="170" spans="1:22" ht="8.1" customHeight="1" x14ac:dyDescent="0.2">
      <c r="A170" s="30"/>
      <c r="B170" s="26"/>
      <c r="C170" s="26"/>
      <c r="D170" s="36"/>
      <c r="E170" s="39"/>
      <c r="F170" s="5">
        <v>131</v>
      </c>
      <c r="G170" s="6" t="s">
        <v>29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6"/>
      <c r="U170" s="16"/>
      <c r="V170" s="27"/>
    </row>
    <row r="171" spans="1:22" ht="8.1" customHeight="1" x14ac:dyDescent="0.2">
      <c r="A171" s="28">
        <f>A166+1</f>
        <v>37</v>
      </c>
      <c r="B171" s="24">
        <v>14000</v>
      </c>
      <c r="C171" s="24">
        <v>3016294</v>
      </c>
      <c r="D171" s="34" t="s">
        <v>115</v>
      </c>
      <c r="E171" s="37" t="s">
        <v>63</v>
      </c>
      <c r="F171" s="5">
        <v>111</v>
      </c>
      <c r="G171" s="6" t="s">
        <v>20</v>
      </c>
      <c r="H171" s="7">
        <v>1734000</v>
      </c>
      <c r="I171" s="7">
        <v>1784000</v>
      </c>
      <c r="J171" s="7">
        <v>1684000</v>
      </c>
      <c r="K171" s="7">
        <v>1850000</v>
      </c>
      <c r="L171" s="7">
        <v>1816000</v>
      </c>
      <c r="M171" s="7">
        <v>1684000</v>
      </c>
      <c r="N171" s="7">
        <v>1784000</v>
      </c>
      <c r="O171" s="7">
        <v>1684000</v>
      </c>
      <c r="P171" s="7">
        <v>1684000</v>
      </c>
      <c r="Q171" s="7">
        <v>1684000</v>
      </c>
      <c r="R171" s="7">
        <v>1684000</v>
      </c>
      <c r="S171" s="7">
        <v>1684000</v>
      </c>
      <c r="T171" s="14">
        <f>SUM(H171:S171)</f>
        <v>20756000</v>
      </c>
      <c r="U171" s="14">
        <f>T171/12</f>
        <v>1729666.6666666667</v>
      </c>
      <c r="V171" s="27">
        <f>T171+U171</f>
        <v>22485666.666666668</v>
      </c>
    </row>
    <row r="172" spans="1:22" ht="8.1" customHeight="1" x14ac:dyDescent="0.2">
      <c r="A172" s="29"/>
      <c r="B172" s="25"/>
      <c r="C172" s="25"/>
      <c r="D172" s="35"/>
      <c r="E172" s="38"/>
      <c r="F172" s="5">
        <v>123</v>
      </c>
      <c r="G172" s="6" t="s">
        <v>28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4"/>
      <c r="U172" s="16"/>
      <c r="V172" s="27"/>
    </row>
    <row r="173" spans="1:22" ht="8.1" customHeight="1" x14ac:dyDescent="0.2">
      <c r="A173" s="29"/>
      <c r="B173" s="25"/>
      <c r="C173" s="25"/>
      <c r="D173" s="35"/>
      <c r="E173" s="38"/>
      <c r="F173" s="5">
        <v>125</v>
      </c>
      <c r="G173" s="6" t="s">
        <v>30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4"/>
      <c r="U173" s="16"/>
      <c r="V173" s="27"/>
    </row>
    <row r="174" spans="1:22" ht="8.1" customHeight="1" x14ac:dyDescent="0.2">
      <c r="A174" s="29"/>
      <c r="B174" s="25"/>
      <c r="C174" s="25"/>
      <c r="D174" s="35"/>
      <c r="E174" s="38"/>
      <c r="F174" s="5">
        <v>131</v>
      </c>
      <c r="G174" s="6" t="s">
        <v>27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4"/>
      <c r="U174" s="16"/>
      <c r="V174" s="27"/>
    </row>
    <row r="175" spans="1:22" ht="8.1" customHeight="1" x14ac:dyDescent="0.2">
      <c r="A175" s="30"/>
      <c r="B175" s="26"/>
      <c r="C175" s="26"/>
      <c r="D175" s="36"/>
      <c r="E175" s="39"/>
      <c r="F175" s="5">
        <v>131</v>
      </c>
      <c r="G175" s="6" t="s">
        <v>29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4"/>
      <c r="U175" s="16"/>
      <c r="V175" s="27"/>
    </row>
    <row r="176" spans="1:22" ht="8.1" customHeight="1" x14ac:dyDescent="0.2">
      <c r="A176" s="28">
        <f t="shared" ref="A176" si="5">A171+1</f>
        <v>38</v>
      </c>
      <c r="B176" s="24">
        <v>14000</v>
      </c>
      <c r="C176" s="24">
        <v>2017835</v>
      </c>
      <c r="D176" s="34" t="s">
        <v>116</v>
      </c>
      <c r="E176" s="37" t="s">
        <v>38</v>
      </c>
      <c r="F176" s="5">
        <v>111</v>
      </c>
      <c r="G176" s="6" t="s">
        <v>20</v>
      </c>
      <c r="H176" s="7">
        <v>1900000</v>
      </c>
      <c r="I176" s="7">
        <v>1900000</v>
      </c>
      <c r="J176" s="7">
        <v>1900000</v>
      </c>
      <c r="K176" s="7">
        <v>1900000</v>
      </c>
      <c r="L176" s="7">
        <v>1900000</v>
      </c>
      <c r="M176" s="7">
        <v>1900000</v>
      </c>
      <c r="N176" s="7">
        <v>1900000</v>
      </c>
      <c r="O176" s="7">
        <v>1900000</v>
      </c>
      <c r="P176" s="7">
        <v>1900000</v>
      </c>
      <c r="Q176" s="7">
        <v>1900000</v>
      </c>
      <c r="R176" s="7">
        <v>1900000</v>
      </c>
      <c r="S176" s="7">
        <v>1900000</v>
      </c>
      <c r="T176" s="14">
        <f>SUM(H176:S176)</f>
        <v>22800000</v>
      </c>
      <c r="U176" s="14">
        <f>T176/12</f>
        <v>1900000</v>
      </c>
      <c r="V176" s="27">
        <f>T176+U176</f>
        <v>24700000</v>
      </c>
    </row>
    <row r="177" spans="1:22" ht="8.1" customHeight="1" x14ac:dyDescent="0.2">
      <c r="A177" s="29"/>
      <c r="B177" s="25"/>
      <c r="C177" s="25"/>
      <c r="D177" s="35"/>
      <c r="E177" s="38"/>
      <c r="F177" s="5">
        <v>123</v>
      </c>
      <c r="G177" s="6" t="s">
        <v>28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6"/>
      <c r="U177" s="16"/>
      <c r="V177" s="27"/>
    </row>
    <row r="178" spans="1:22" ht="8.1" customHeight="1" x14ac:dyDescent="0.2">
      <c r="A178" s="29"/>
      <c r="B178" s="25"/>
      <c r="C178" s="25"/>
      <c r="D178" s="35"/>
      <c r="E178" s="38"/>
      <c r="F178" s="5">
        <v>125</v>
      </c>
      <c r="G178" s="6" t="s">
        <v>30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6"/>
      <c r="U178" s="16"/>
      <c r="V178" s="27"/>
    </row>
    <row r="179" spans="1:22" ht="8.1" customHeight="1" x14ac:dyDescent="0.2">
      <c r="A179" s="29"/>
      <c r="B179" s="25"/>
      <c r="C179" s="25"/>
      <c r="D179" s="35"/>
      <c r="E179" s="38"/>
      <c r="F179" s="5">
        <v>131</v>
      </c>
      <c r="G179" s="6" t="s">
        <v>27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6"/>
      <c r="U179" s="16"/>
      <c r="V179" s="27"/>
    </row>
    <row r="180" spans="1:22" ht="8.1" customHeight="1" x14ac:dyDescent="0.2">
      <c r="A180" s="30"/>
      <c r="B180" s="26"/>
      <c r="C180" s="26"/>
      <c r="D180" s="36"/>
      <c r="E180" s="39"/>
      <c r="F180" s="5">
        <v>131</v>
      </c>
      <c r="G180" s="6" t="s">
        <v>29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6"/>
      <c r="U180" s="16"/>
      <c r="V180" s="27"/>
    </row>
    <row r="181" spans="1:22" ht="8.1" customHeight="1" x14ac:dyDescent="0.2">
      <c r="A181" s="28">
        <f t="shared" ref="A181" si="6">A176+1</f>
        <v>39</v>
      </c>
      <c r="B181" s="24">
        <v>14000</v>
      </c>
      <c r="C181" s="24">
        <v>6999164</v>
      </c>
      <c r="D181" s="34" t="s">
        <v>117</v>
      </c>
      <c r="E181" s="37" t="s">
        <v>38</v>
      </c>
      <c r="F181" s="5">
        <v>111</v>
      </c>
      <c r="G181" s="6" t="s">
        <v>20</v>
      </c>
      <c r="H181" s="7">
        <v>1714000</v>
      </c>
      <c r="I181" s="7">
        <v>1542000</v>
      </c>
      <c r="J181" s="7">
        <v>1598000</v>
      </c>
      <c r="K181" s="7">
        <v>1674000</v>
      </c>
      <c r="L181" s="7">
        <v>1876000</v>
      </c>
      <c r="M181" s="7">
        <v>1764000</v>
      </c>
      <c r="N181" s="7">
        <v>1737000</v>
      </c>
      <c r="O181" s="7">
        <v>1844000</v>
      </c>
      <c r="P181" s="7">
        <v>1864000</v>
      </c>
      <c r="Q181" s="7">
        <v>1744000</v>
      </c>
      <c r="R181" s="7">
        <v>1844000</v>
      </c>
      <c r="S181" s="7">
        <v>1864000</v>
      </c>
      <c r="T181" s="14">
        <f>SUM(H181:S181)</f>
        <v>21065000</v>
      </c>
      <c r="U181" s="14">
        <f>T181/12</f>
        <v>1755416.6666666667</v>
      </c>
      <c r="V181" s="27">
        <f>T181+U181</f>
        <v>22820416.666666668</v>
      </c>
    </row>
    <row r="182" spans="1:22" ht="8.1" customHeight="1" x14ac:dyDescent="0.2">
      <c r="A182" s="29"/>
      <c r="B182" s="25"/>
      <c r="C182" s="25"/>
      <c r="D182" s="35"/>
      <c r="E182" s="38"/>
      <c r="F182" s="5">
        <v>123</v>
      </c>
      <c r="G182" s="6" t="s">
        <v>28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6"/>
      <c r="U182" s="16"/>
      <c r="V182" s="27"/>
    </row>
    <row r="183" spans="1:22" ht="8.1" customHeight="1" x14ac:dyDescent="0.2">
      <c r="A183" s="29"/>
      <c r="B183" s="25"/>
      <c r="C183" s="25"/>
      <c r="D183" s="35"/>
      <c r="E183" s="38"/>
      <c r="F183" s="5">
        <v>125</v>
      </c>
      <c r="G183" s="6" t="s">
        <v>30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6"/>
      <c r="U183" s="16"/>
      <c r="V183" s="27"/>
    </row>
    <row r="184" spans="1:22" ht="8.1" customHeight="1" x14ac:dyDescent="0.2">
      <c r="A184" s="29"/>
      <c r="B184" s="25"/>
      <c r="C184" s="25"/>
      <c r="D184" s="35"/>
      <c r="E184" s="38"/>
      <c r="F184" s="5">
        <v>131</v>
      </c>
      <c r="G184" s="6" t="s">
        <v>27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6"/>
      <c r="U184" s="16"/>
      <c r="V184" s="27"/>
    </row>
    <row r="185" spans="1:22" ht="8.1" customHeight="1" x14ac:dyDescent="0.2">
      <c r="A185" s="30"/>
      <c r="B185" s="26"/>
      <c r="C185" s="26"/>
      <c r="D185" s="36"/>
      <c r="E185" s="39"/>
      <c r="F185" s="5">
        <v>131</v>
      </c>
      <c r="G185" s="6" t="s">
        <v>29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6"/>
      <c r="U185" s="16"/>
      <c r="V185" s="27"/>
    </row>
    <row r="186" spans="1:22" ht="8.1" customHeight="1" x14ac:dyDescent="0.2">
      <c r="A186" s="28">
        <f>A181+1</f>
        <v>40</v>
      </c>
      <c r="B186" s="24">
        <v>14000</v>
      </c>
      <c r="C186" s="24">
        <v>1503333</v>
      </c>
      <c r="D186" s="34" t="s">
        <v>118</v>
      </c>
      <c r="E186" s="37" t="s">
        <v>38</v>
      </c>
      <c r="F186" s="5">
        <v>111</v>
      </c>
      <c r="G186" s="6" t="s">
        <v>20</v>
      </c>
      <c r="H186" s="7">
        <v>1680000</v>
      </c>
      <c r="I186" s="7">
        <v>1644000</v>
      </c>
      <c r="J186" s="7">
        <v>1584000</v>
      </c>
      <c r="K186" s="7">
        <v>1614000</v>
      </c>
      <c r="L186" s="7">
        <v>1756000</v>
      </c>
      <c r="M186" s="7">
        <v>1704000</v>
      </c>
      <c r="N186" s="7">
        <v>1734000</v>
      </c>
      <c r="O186" s="7">
        <v>1518000</v>
      </c>
      <c r="P186" s="7">
        <v>1584000</v>
      </c>
      <c r="Q186" s="7">
        <v>1664000</v>
      </c>
      <c r="R186" s="7">
        <v>1714000</v>
      </c>
      <c r="S186" s="7">
        <v>1684000</v>
      </c>
      <c r="T186" s="14">
        <f>SUM(H186:S186)</f>
        <v>19880000</v>
      </c>
      <c r="U186" s="14">
        <f>T186/12</f>
        <v>1656666.6666666667</v>
      </c>
      <c r="V186" s="27">
        <f>T186+U186</f>
        <v>21536666.666666668</v>
      </c>
    </row>
    <row r="187" spans="1:22" ht="8.1" customHeight="1" x14ac:dyDescent="0.2">
      <c r="A187" s="29"/>
      <c r="B187" s="25"/>
      <c r="C187" s="25"/>
      <c r="D187" s="35"/>
      <c r="E187" s="38"/>
      <c r="F187" s="5">
        <v>123</v>
      </c>
      <c r="G187" s="6" t="s">
        <v>28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6"/>
      <c r="U187" s="16"/>
      <c r="V187" s="27"/>
    </row>
    <row r="188" spans="1:22" ht="8.1" customHeight="1" x14ac:dyDescent="0.2">
      <c r="A188" s="29"/>
      <c r="B188" s="25"/>
      <c r="C188" s="25"/>
      <c r="D188" s="35"/>
      <c r="E188" s="38"/>
      <c r="F188" s="5">
        <v>125</v>
      </c>
      <c r="G188" s="6" t="s">
        <v>30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6"/>
      <c r="U188" s="16"/>
      <c r="V188" s="27"/>
    </row>
    <row r="189" spans="1:22" ht="8.1" customHeight="1" x14ac:dyDescent="0.2">
      <c r="A189" s="29"/>
      <c r="B189" s="25"/>
      <c r="C189" s="25"/>
      <c r="D189" s="35"/>
      <c r="E189" s="38"/>
      <c r="F189" s="5">
        <v>131</v>
      </c>
      <c r="G189" s="6" t="s">
        <v>27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6"/>
      <c r="U189" s="16"/>
      <c r="V189" s="27"/>
    </row>
    <row r="190" spans="1:22" ht="8.1" customHeight="1" x14ac:dyDescent="0.2">
      <c r="A190" s="30"/>
      <c r="B190" s="26"/>
      <c r="C190" s="47"/>
      <c r="D190" s="36"/>
      <c r="E190" s="39"/>
      <c r="F190" s="5">
        <v>131</v>
      </c>
      <c r="G190" s="6" t="s">
        <v>29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6"/>
      <c r="U190" s="16"/>
      <c r="V190" s="27"/>
    </row>
    <row r="191" spans="1:22" ht="8.1" customHeight="1" x14ac:dyDescent="0.2">
      <c r="A191" s="28">
        <f t="shared" ref="A191" si="7">A186+1</f>
        <v>41</v>
      </c>
      <c r="B191" s="24">
        <v>14000</v>
      </c>
      <c r="C191" s="24">
        <v>1194736</v>
      </c>
      <c r="D191" s="34" t="s">
        <v>72</v>
      </c>
      <c r="E191" s="37" t="s">
        <v>38</v>
      </c>
      <c r="F191" s="5">
        <v>111</v>
      </c>
      <c r="G191" s="6" t="s">
        <v>20</v>
      </c>
      <c r="H191" s="7">
        <v>2750000</v>
      </c>
      <c r="I191" s="7">
        <v>2750000</v>
      </c>
      <c r="J191" s="7">
        <v>2750000</v>
      </c>
      <c r="K191" s="7">
        <v>2750000</v>
      </c>
      <c r="L191" s="7">
        <v>2750000</v>
      </c>
      <c r="M191" s="7">
        <v>2750000</v>
      </c>
      <c r="N191" s="7">
        <v>2750000</v>
      </c>
      <c r="O191" s="7">
        <v>2750000</v>
      </c>
      <c r="P191" s="7">
        <v>2750000</v>
      </c>
      <c r="Q191" s="7">
        <v>2750000</v>
      </c>
      <c r="R191" s="7">
        <v>2750000</v>
      </c>
      <c r="S191" s="7">
        <v>2750000</v>
      </c>
      <c r="T191" s="14">
        <f>SUM(H191:S191)</f>
        <v>33000000</v>
      </c>
      <c r="U191" s="14">
        <f>T191/12</f>
        <v>2750000</v>
      </c>
      <c r="V191" s="27">
        <f>T191+U191</f>
        <v>35750000</v>
      </c>
    </row>
    <row r="192" spans="1:22" ht="8.1" customHeight="1" x14ac:dyDescent="0.2">
      <c r="A192" s="29"/>
      <c r="B192" s="25"/>
      <c r="C192" s="25"/>
      <c r="D192" s="35"/>
      <c r="E192" s="38"/>
      <c r="F192" s="5">
        <v>123</v>
      </c>
      <c r="G192" s="6" t="s">
        <v>28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6"/>
      <c r="U192" s="16"/>
      <c r="V192" s="27"/>
    </row>
    <row r="193" spans="1:22" ht="8.1" customHeight="1" x14ac:dyDescent="0.2">
      <c r="A193" s="29"/>
      <c r="B193" s="25"/>
      <c r="C193" s="25"/>
      <c r="D193" s="35"/>
      <c r="E193" s="38"/>
      <c r="F193" s="5">
        <v>125</v>
      </c>
      <c r="G193" s="6" t="s">
        <v>30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6"/>
      <c r="U193" s="16"/>
      <c r="V193" s="27"/>
    </row>
    <row r="194" spans="1:22" ht="8.1" customHeight="1" x14ac:dyDescent="0.2">
      <c r="A194" s="29"/>
      <c r="B194" s="25"/>
      <c r="C194" s="25"/>
      <c r="D194" s="35"/>
      <c r="E194" s="38"/>
      <c r="F194" s="5">
        <v>131</v>
      </c>
      <c r="G194" s="6" t="s">
        <v>27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6"/>
      <c r="U194" s="16"/>
      <c r="V194" s="27"/>
    </row>
    <row r="195" spans="1:22" ht="8.1" customHeight="1" x14ac:dyDescent="0.2">
      <c r="A195" s="30"/>
      <c r="B195" s="26"/>
      <c r="C195" s="26"/>
      <c r="D195" s="36"/>
      <c r="E195" s="39"/>
      <c r="F195" s="5">
        <v>131</v>
      </c>
      <c r="G195" s="6" t="s">
        <v>29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6"/>
      <c r="U195" s="16"/>
      <c r="V195" s="27"/>
    </row>
    <row r="196" spans="1:22" ht="8.1" customHeight="1" x14ac:dyDescent="0.2">
      <c r="A196" s="28">
        <f t="shared" ref="A196" si="8">A191+1</f>
        <v>42</v>
      </c>
      <c r="B196" s="24">
        <v>14000</v>
      </c>
      <c r="C196" s="24">
        <v>5003607</v>
      </c>
      <c r="D196" s="34" t="s">
        <v>119</v>
      </c>
      <c r="E196" s="37" t="s">
        <v>38</v>
      </c>
      <c r="F196" s="5">
        <v>111</v>
      </c>
      <c r="G196" s="6" t="s">
        <v>20</v>
      </c>
      <c r="H196" s="7">
        <v>1730000</v>
      </c>
      <c r="I196" s="7">
        <v>1578000</v>
      </c>
      <c r="J196" s="7">
        <v>1532000</v>
      </c>
      <c r="K196" s="7">
        <v>1694000</v>
      </c>
      <c r="L196" s="7">
        <v>1816000</v>
      </c>
      <c r="M196" s="7">
        <v>1846000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14">
        <f>SUM(H196:S196)</f>
        <v>10196000</v>
      </c>
      <c r="U196" s="14">
        <v>0</v>
      </c>
      <c r="V196" s="27">
        <f>T196+U196</f>
        <v>10196000</v>
      </c>
    </row>
    <row r="197" spans="1:22" ht="8.1" customHeight="1" x14ac:dyDescent="0.2">
      <c r="A197" s="29"/>
      <c r="B197" s="25"/>
      <c r="C197" s="25"/>
      <c r="D197" s="35"/>
      <c r="E197" s="38"/>
      <c r="F197" s="5">
        <v>123</v>
      </c>
      <c r="G197" s="6" t="s">
        <v>28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6"/>
      <c r="U197" s="16"/>
      <c r="V197" s="27"/>
    </row>
    <row r="198" spans="1:22" ht="8.1" customHeight="1" x14ac:dyDescent="0.2">
      <c r="A198" s="29"/>
      <c r="B198" s="25"/>
      <c r="C198" s="25"/>
      <c r="D198" s="35"/>
      <c r="E198" s="38"/>
      <c r="F198" s="5">
        <v>125</v>
      </c>
      <c r="G198" s="6" t="s">
        <v>30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6"/>
      <c r="U198" s="16"/>
      <c r="V198" s="27"/>
    </row>
    <row r="199" spans="1:22" ht="8.1" customHeight="1" x14ac:dyDescent="0.2">
      <c r="A199" s="29"/>
      <c r="B199" s="25"/>
      <c r="C199" s="25"/>
      <c r="D199" s="35"/>
      <c r="E199" s="38"/>
      <c r="F199" s="5">
        <v>131</v>
      </c>
      <c r="G199" s="6" t="s">
        <v>27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6"/>
      <c r="U199" s="16"/>
      <c r="V199" s="27"/>
    </row>
    <row r="200" spans="1:22" ht="8.1" customHeight="1" x14ac:dyDescent="0.2">
      <c r="A200" s="30"/>
      <c r="B200" s="26"/>
      <c r="C200" s="26"/>
      <c r="D200" s="36"/>
      <c r="E200" s="39"/>
      <c r="F200" s="5">
        <v>131</v>
      </c>
      <c r="G200" s="6" t="s">
        <v>29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6"/>
      <c r="U200" s="16"/>
      <c r="V200" s="27"/>
    </row>
    <row r="201" spans="1:22" ht="8.1" customHeight="1" x14ac:dyDescent="0.2">
      <c r="A201" s="28">
        <f t="shared" ref="A201" si="9">A196+1</f>
        <v>43</v>
      </c>
      <c r="B201" s="24">
        <v>14000</v>
      </c>
      <c r="C201" s="24">
        <v>2589862</v>
      </c>
      <c r="D201" s="34" t="s">
        <v>120</v>
      </c>
      <c r="E201" s="37" t="s">
        <v>38</v>
      </c>
      <c r="F201" s="5">
        <v>111</v>
      </c>
      <c r="G201" s="6" t="s">
        <v>20</v>
      </c>
      <c r="H201" s="7">
        <v>1674000</v>
      </c>
      <c r="I201" s="7">
        <v>1548000</v>
      </c>
      <c r="J201" s="7">
        <v>1624000</v>
      </c>
      <c r="K201" s="7">
        <v>1730000</v>
      </c>
      <c r="L201" s="7">
        <v>1816000</v>
      </c>
      <c r="M201" s="7">
        <v>1598000</v>
      </c>
      <c r="N201" s="7">
        <v>1618000</v>
      </c>
      <c r="O201" s="7">
        <v>1724000</v>
      </c>
      <c r="P201" s="7">
        <v>1724000</v>
      </c>
      <c r="Q201" s="7">
        <v>1704000</v>
      </c>
      <c r="R201" s="7">
        <v>1760000</v>
      </c>
      <c r="S201" s="7">
        <v>1664000</v>
      </c>
      <c r="T201" s="14">
        <f>SUM(H201:S201)</f>
        <v>20184000</v>
      </c>
      <c r="U201" s="14">
        <f>T201/12</f>
        <v>1682000</v>
      </c>
      <c r="V201" s="27">
        <f>T201+U201</f>
        <v>21866000</v>
      </c>
    </row>
    <row r="202" spans="1:22" ht="8.1" customHeight="1" x14ac:dyDescent="0.2">
      <c r="A202" s="29"/>
      <c r="B202" s="25"/>
      <c r="C202" s="25"/>
      <c r="D202" s="35"/>
      <c r="E202" s="38"/>
      <c r="F202" s="5">
        <v>123</v>
      </c>
      <c r="G202" s="6" t="s">
        <v>28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6"/>
      <c r="U202" s="16"/>
      <c r="V202" s="27"/>
    </row>
    <row r="203" spans="1:22" ht="8.1" customHeight="1" x14ac:dyDescent="0.2">
      <c r="A203" s="29"/>
      <c r="B203" s="25"/>
      <c r="C203" s="25"/>
      <c r="D203" s="35"/>
      <c r="E203" s="38"/>
      <c r="F203" s="5">
        <v>125</v>
      </c>
      <c r="G203" s="6" t="s">
        <v>30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6"/>
      <c r="U203" s="16"/>
      <c r="V203" s="27"/>
    </row>
    <row r="204" spans="1:22" ht="8.1" customHeight="1" x14ac:dyDescent="0.2">
      <c r="A204" s="29"/>
      <c r="B204" s="25"/>
      <c r="C204" s="25"/>
      <c r="D204" s="35"/>
      <c r="E204" s="38"/>
      <c r="F204" s="5">
        <v>131</v>
      </c>
      <c r="G204" s="6" t="s">
        <v>27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6"/>
      <c r="U204" s="16"/>
      <c r="V204" s="27"/>
    </row>
    <row r="205" spans="1:22" ht="8.1" customHeight="1" x14ac:dyDescent="0.2">
      <c r="A205" s="30"/>
      <c r="B205" s="26"/>
      <c r="C205" s="26"/>
      <c r="D205" s="36"/>
      <c r="E205" s="39"/>
      <c r="F205" s="5">
        <v>131</v>
      </c>
      <c r="G205" s="6" t="s">
        <v>29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6"/>
      <c r="U205" s="16"/>
      <c r="V205" s="27"/>
    </row>
    <row r="206" spans="1:22" ht="8.1" customHeight="1" x14ac:dyDescent="0.2">
      <c r="A206" s="28">
        <f>A201+1</f>
        <v>44</v>
      </c>
      <c r="B206" s="53">
        <v>14000</v>
      </c>
      <c r="C206" s="24">
        <v>7517592</v>
      </c>
      <c r="D206" s="34" t="s">
        <v>121</v>
      </c>
      <c r="E206" s="50" t="s">
        <v>38</v>
      </c>
      <c r="F206" s="5">
        <v>111</v>
      </c>
      <c r="G206" s="6" t="s">
        <v>20</v>
      </c>
      <c r="H206" s="7">
        <v>2070000</v>
      </c>
      <c r="I206" s="7">
        <v>1974000</v>
      </c>
      <c r="J206" s="7">
        <v>1964000</v>
      </c>
      <c r="K206" s="7">
        <v>2040000</v>
      </c>
      <c r="L206" s="7">
        <v>2186000</v>
      </c>
      <c r="M206" s="7">
        <v>2136000</v>
      </c>
      <c r="N206" s="7">
        <v>1971000</v>
      </c>
      <c r="O206" s="7">
        <v>2124000</v>
      </c>
      <c r="P206" s="7">
        <v>2023000</v>
      </c>
      <c r="Q206" s="7">
        <v>1994000</v>
      </c>
      <c r="R206" s="7">
        <v>2196000</v>
      </c>
      <c r="S206" s="7">
        <v>1716000</v>
      </c>
      <c r="T206" s="14">
        <f>SUM(H206:S206)</f>
        <v>24394000</v>
      </c>
      <c r="U206" s="14">
        <f>T206/12</f>
        <v>2032833.3333333333</v>
      </c>
      <c r="V206" s="27">
        <f>T206+U206</f>
        <v>26426833.333333332</v>
      </c>
    </row>
    <row r="207" spans="1:22" ht="8.1" customHeight="1" x14ac:dyDescent="0.2">
      <c r="A207" s="29"/>
      <c r="B207" s="54"/>
      <c r="C207" s="25"/>
      <c r="D207" s="35"/>
      <c r="E207" s="51"/>
      <c r="F207" s="5">
        <v>123</v>
      </c>
      <c r="G207" s="6" t="s">
        <v>28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6"/>
      <c r="U207" s="16"/>
      <c r="V207" s="27"/>
    </row>
    <row r="208" spans="1:22" ht="8.1" customHeight="1" x14ac:dyDescent="0.2">
      <c r="A208" s="29"/>
      <c r="B208" s="54"/>
      <c r="C208" s="25"/>
      <c r="D208" s="35"/>
      <c r="E208" s="51"/>
      <c r="F208" s="5">
        <v>125</v>
      </c>
      <c r="G208" s="6" t="s">
        <v>30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6"/>
      <c r="U208" s="16"/>
      <c r="V208" s="27"/>
    </row>
    <row r="209" spans="1:22" ht="8.1" customHeight="1" x14ac:dyDescent="0.2">
      <c r="A209" s="29"/>
      <c r="B209" s="54"/>
      <c r="C209" s="25"/>
      <c r="D209" s="35"/>
      <c r="E209" s="51"/>
      <c r="F209" s="5">
        <v>131</v>
      </c>
      <c r="G209" s="6" t="s">
        <v>27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6"/>
      <c r="U209" s="16"/>
      <c r="V209" s="27"/>
    </row>
    <row r="210" spans="1:22" ht="8.1" customHeight="1" x14ac:dyDescent="0.2">
      <c r="A210" s="30"/>
      <c r="B210" s="55"/>
      <c r="C210" s="26"/>
      <c r="D210" s="36"/>
      <c r="E210" s="52"/>
      <c r="F210" s="5">
        <v>131</v>
      </c>
      <c r="G210" s="6" t="s">
        <v>29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6"/>
      <c r="U210" s="16"/>
      <c r="V210" s="27"/>
    </row>
    <row r="211" spans="1:22" ht="8.1" customHeight="1" x14ac:dyDescent="0.2">
      <c r="A211" s="28">
        <f t="shared" ref="A211" si="10">A206+1</f>
        <v>45</v>
      </c>
      <c r="B211" s="24">
        <v>14000</v>
      </c>
      <c r="C211" s="24">
        <v>5828022</v>
      </c>
      <c r="D211" s="34" t="s">
        <v>122</v>
      </c>
      <c r="E211" s="37" t="s">
        <v>38</v>
      </c>
      <c r="F211" s="5">
        <v>111</v>
      </c>
      <c r="G211" s="6" t="s">
        <v>20</v>
      </c>
      <c r="H211" s="7">
        <v>2070000</v>
      </c>
      <c r="I211" s="7">
        <v>1974000</v>
      </c>
      <c r="J211" s="7">
        <v>1964000</v>
      </c>
      <c r="K211" s="7">
        <v>2040000</v>
      </c>
      <c r="L211" s="7">
        <v>2186000</v>
      </c>
      <c r="M211" s="7">
        <v>2136000</v>
      </c>
      <c r="N211" s="7">
        <v>1976000</v>
      </c>
      <c r="O211" s="7">
        <v>2124000</v>
      </c>
      <c r="P211" s="7">
        <v>2023000</v>
      </c>
      <c r="Q211" s="7">
        <v>1784000</v>
      </c>
      <c r="R211" s="7">
        <v>1994000</v>
      </c>
      <c r="S211" s="7">
        <v>1864000</v>
      </c>
      <c r="T211" s="14">
        <f>SUM(H211:S211)</f>
        <v>24135000</v>
      </c>
      <c r="U211" s="14">
        <f>T211/12</f>
        <v>2011250</v>
      </c>
      <c r="V211" s="27">
        <f>T211+U211</f>
        <v>26146250</v>
      </c>
    </row>
    <row r="212" spans="1:22" ht="8.1" customHeight="1" x14ac:dyDescent="0.2">
      <c r="A212" s="29"/>
      <c r="B212" s="25"/>
      <c r="C212" s="25"/>
      <c r="D212" s="35"/>
      <c r="E212" s="38"/>
      <c r="F212" s="5">
        <v>123</v>
      </c>
      <c r="G212" s="6" t="s">
        <v>28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6"/>
      <c r="U212" s="16"/>
      <c r="V212" s="27"/>
    </row>
    <row r="213" spans="1:22" ht="8.1" customHeight="1" x14ac:dyDescent="0.2">
      <c r="A213" s="29"/>
      <c r="B213" s="25"/>
      <c r="C213" s="25"/>
      <c r="D213" s="35"/>
      <c r="E213" s="38"/>
      <c r="F213" s="5">
        <v>125</v>
      </c>
      <c r="G213" s="6" t="s">
        <v>30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6"/>
      <c r="U213" s="16"/>
      <c r="V213" s="27"/>
    </row>
    <row r="214" spans="1:22" ht="8.1" customHeight="1" x14ac:dyDescent="0.2">
      <c r="A214" s="29"/>
      <c r="B214" s="25"/>
      <c r="C214" s="25"/>
      <c r="D214" s="35"/>
      <c r="E214" s="38"/>
      <c r="F214" s="5">
        <v>131</v>
      </c>
      <c r="G214" s="6" t="s">
        <v>27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6"/>
      <c r="U214" s="16"/>
      <c r="V214" s="27"/>
    </row>
    <row r="215" spans="1:22" ht="8.1" customHeight="1" x14ac:dyDescent="0.2">
      <c r="A215" s="30"/>
      <c r="B215" s="26"/>
      <c r="C215" s="26"/>
      <c r="D215" s="36"/>
      <c r="E215" s="39"/>
      <c r="F215" s="5">
        <v>131</v>
      </c>
      <c r="G215" s="6" t="s">
        <v>29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6"/>
      <c r="U215" s="16"/>
      <c r="V215" s="27"/>
    </row>
    <row r="216" spans="1:22" ht="8.1" customHeight="1" x14ac:dyDescent="0.2">
      <c r="A216" s="28">
        <f t="shared" ref="A216" si="11">A211+1</f>
        <v>46</v>
      </c>
      <c r="B216" s="24">
        <v>14000</v>
      </c>
      <c r="C216" s="24">
        <v>2288610</v>
      </c>
      <c r="D216" s="34" t="s">
        <v>46</v>
      </c>
      <c r="E216" s="37" t="s">
        <v>38</v>
      </c>
      <c r="F216" s="5">
        <v>111</v>
      </c>
      <c r="G216" s="6" t="s">
        <v>20</v>
      </c>
      <c r="H216" s="7">
        <v>1680000</v>
      </c>
      <c r="I216" s="7">
        <v>1518000</v>
      </c>
      <c r="J216" s="7">
        <v>1584000</v>
      </c>
      <c r="K216" s="7">
        <v>1654000</v>
      </c>
      <c r="L216" s="7">
        <v>1974000</v>
      </c>
      <c r="M216" s="7">
        <v>1644000</v>
      </c>
      <c r="N216" s="7">
        <v>1624000</v>
      </c>
      <c r="O216" s="7">
        <v>1624000</v>
      </c>
      <c r="P216" s="7">
        <v>1624000</v>
      </c>
      <c r="Q216" s="7">
        <v>1624000</v>
      </c>
      <c r="R216" s="7">
        <v>1624000</v>
      </c>
      <c r="S216" s="7">
        <v>1744000</v>
      </c>
      <c r="T216" s="14">
        <f>SUM(H216:S216)</f>
        <v>19918000</v>
      </c>
      <c r="U216" s="14">
        <f>T216/12</f>
        <v>1659833.3333333333</v>
      </c>
      <c r="V216" s="27">
        <f>T216+U216</f>
        <v>21577833.333333332</v>
      </c>
    </row>
    <row r="217" spans="1:22" ht="8.1" customHeight="1" x14ac:dyDescent="0.2">
      <c r="A217" s="29"/>
      <c r="B217" s="25"/>
      <c r="C217" s="25"/>
      <c r="D217" s="35"/>
      <c r="E217" s="38"/>
      <c r="F217" s="5">
        <v>123</v>
      </c>
      <c r="G217" s="6" t="s">
        <v>28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6"/>
      <c r="U217" s="16"/>
      <c r="V217" s="27"/>
    </row>
    <row r="218" spans="1:22" ht="8.1" customHeight="1" x14ac:dyDescent="0.2">
      <c r="A218" s="29"/>
      <c r="B218" s="25"/>
      <c r="C218" s="25"/>
      <c r="D218" s="35"/>
      <c r="E218" s="38"/>
      <c r="F218" s="5">
        <v>125</v>
      </c>
      <c r="G218" s="6" t="s">
        <v>30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6"/>
      <c r="U218" s="16"/>
      <c r="V218" s="27"/>
    </row>
    <row r="219" spans="1:22" ht="8.1" customHeight="1" x14ac:dyDescent="0.2">
      <c r="A219" s="29"/>
      <c r="B219" s="25"/>
      <c r="C219" s="25"/>
      <c r="D219" s="35"/>
      <c r="E219" s="38"/>
      <c r="F219" s="5">
        <v>131</v>
      </c>
      <c r="G219" s="6" t="s">
        <v>27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6"/>
      <c r="U219" s="16"/>
      <c r="V219" s="27"/>
    </row>
    <row r="220" spans="1:22" ht="8.1" customHeight="1" x14ac:dyDescent="0.2">
      <c r="A220" s="30"/>
      <c r="B220" s="26"/>
      <c r="C220" s="26"/>
      <c r="D220" s="36"/>
      <c r="E220" s="39"/>
      <c r="F220" s="5">
        <v>131</v>
      </c>
      <c r="G220" s="6" t="s">
        <v>29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6"/>
      <c r="U220" s="16"/>
      <c r="V220" s="27"/>
    </row>
    <row r="221" spans="1:22" ht="8.1" customHeight="1" x14ac:dyDescent="0.2">
      <c r="A221" s="28">
        <f>A216+1</f>
        <v>47</v>
      </c>
      <c r="B221" s="24">
        <v>14000</v>
      </c>
      <c r="C221" s="24"/>
      <c r="D221" s="34" t="s">
        <v>47</v>
      </c>
      <c r="E221" s="37" t="s">
        <v>63</v>
      </c>
      <c r="F221" s="5">
        <v>111</v>
      </c>
      <c r="G221" s="6" t="s">
        <v>20</v>
      </c>
      <c r="H221" s="7">
        <v>1684000</v>
      </c>
      <c r="I221" s="7">
        <v>1684000</v>
      </c>
      <c r="J221" s="7">
        <v>1684000</v>
      </c>
      <c r="K221" s="7">
        <v>1734000</v>
      </c>
      <c r="L221" s="7">
        <v>1684000</v>
      </c>
      <c r="M221" s="7">
        <v>1684000</v>
      </c>
      <c r="N221" s="7">
        <v>1684000</v>
      </c>
      <c r="O221" s="7">
        <v>1684000</v>
      </c>
      <c r="P221" s="7">
        <v>1784000</v>
      </c>
      <c r="Q221" s="7">
        <v>1784000</v>
      </c>
      <c r="R221" s="7">
        <v>1684000</v>
      </c>
      <c r="S221" s="7">
        <v>1684000</v>
      </c>
      <c r="T221" s="14">
        <f>SUM(H221:S221)</f>
        <v>20458000</v>
      </c>
      <c r="U221" s="14">
        <f>T221/12</f>
        <v>1704833.3333333333</v>
      </c>
      <c r="V221" s="27">
        <f>T221+U221</f>
        <v>22162833.333333332</v>
      </c>
    </row>
    <row r="222" spans="1:22" ht="8.1" customHeight="1" x14ac:dyDescent="0.2">
      <c r="A222" s="29"/>
      <c r="B222" s="25"/>
      <c r="C222" s="25"/>
      <c r="D222" s="35"/>
      <c r="E222" s="38"/>
      <c r="F222" s="5">
        <v>123</v>
      </c>
      <c r="G222" s="6" t="s">
        <v>28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6"/>
      <c r="U222" s="16"/>
      <c r="V222" s="27"/>
    </row>
    <row r="223" spans="1:22" ht="8.1" customHeight="1" x14ac:dyDescent="0.2">
      <c r="A223" s="29"/>
      <c r="B223" s="25"/>
      <c r="C223" s="25"/>
      <c r="D223" s="35"/>
      <c r="E223" s="38"/>
      <c r="F223" s="5">
        <v>125</v>
      </c>
      <c r="G223" s="6" t="s">
        <v>30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6"/>
      <c r="U223" s="16"/>
      <c r="V223" s="27"/>
    </row>
    <row r="224" spans="1:22" ht="8.1" customHeight="1" x14ac:dyDescent="0.2">
      <c r="A224" s="29"/>
      <c r="B224" s="25"/>
      <c r="C224" s="25"/>
      <c r="D224" s="35"/>
      <c r="E224" s="38"/>
      <c r="F224" s="5">
        <v>131</v>
      </c>
      <c r="G224" s="6" t="s">
        <v>27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6"/>
      <c r="U224" s="16"/>
      <c r="V224" s="27"/>
    </row>
    <row r="225" spans="1:22" ht="8.1" customHeight="1" x14ac:dyDescent="0.2">
      <c r="A225" s="30"/>
      <c r="B225" s="26"/>
      <c r="C225" s="26"/>
      <c r="D225" s="36"/>
      <c r="E225" s="39"/>
      <c r="F225" s="5">
        <v>131</v>
      </c>
      <c r="G225" s="6" t="s">
        <v>29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6"/>
      <c r="U225" s="16"/>
      <c r="V225" s="27"/>
    </row>
    <row r="226" spans="1:22" ht="8.1" customHeight="1" x14ac:dyDescent="0.2">
      <c r="A226" s="28">
        <f t="shared" ref="A226" si="12">A221+1</f>
        <v>48</v>
      </c>
      <c r="B226" s="24">
        <v>14000</v>
      </c>
      <c r="C226" s="24">
        <v>2693709</v>
      </c>
      <c r="D226" s="34" t="s">
        <v>123</v>
      </c>
      <c r="E226" s="37" t="s">
        <v>38</v>
      </c>
      <c r="F226" s="5">
        <v>111</v>
      </c>
      <c r="G226" s="6" t="s">
        <v>20</v>
      </c>
      <c r="H226" s="7">
        <v>1684000</v>
      </c>
      <c r="I226" s="7">
        <v>1684000</v>
      </c>
      <c r="J226" s="7">
        <v>1684000</v>
      </c>
      <c r="K226" s="7">
        <v>178400</v>
      </c>
      <c r="L226" s="7">
        <v>1820000</v>
      </c>
      <c r="M226" s="7">
        <v>1684000</v>
      </c>
      <c r="N226" s="7">
        <v>1984000</v>
      </c>
      <c r="O226" s="7">
        <v>1984000</v>
      </c>
      <c r="P226" s="7">
        <v>1684000</v>
      </c>
      <c r="Q226" s="7">
        <v>1684000</v>
      </c>
      <c r="R226" s="7">
        <v>1684000</v>
      </c>
      <c r="S226" s="7">
        <v>1684000</v>
      </c>
      <c r="T226" s="14">
        <f>SUM(H226:S226)</f>
        <v>19438400</v>
      </c>
      <c r="U226" s="14">
        <f>T226/12</f>
        <v>1619866.6666666667</v>
      </c>
      <c r="V226" s="27">
        <f>T226+U226</f>
        <v>21058266.666666668</v>
      </c>
    </row>
    <row r="227" spans="1:22" ht="8.1" customHeight="1" x14ac:dyDescent="0.2">
      <c r="A227" s="29"/>
      <c r="B227" s="25"/>
      <c r="C227" s="25"/>
      <c r="D227" s="35"/>
      <c r="E227" s="38"/>
      <c r="F227" s="5">
        <v>123</v>
      </c>
      <c r="G227" s="6" t="s">
        <v>28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6"/>
      <c r="U227" s="16"/>
      <c r="V227" s="27"/>
    </row>
    <row r="228" spans="1:22" ht="8.1" customHeight="1" x14ac:dyDescent="0.2">
      <c r="A228" s="29"/>
      <c r="B228" s="25"/>
      <c r="C228" s="25"/>
      <c r="D228" s="35"/>
      <c r="E228" s="38"/>
      <c r="F228" s="5">
        <v>125</v>
      </c>
      <c r="G228" s="6" t="s">
        <v>30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6"/>
      <c r="U228" s="16"/>
      <c r="V228" s="27"/>
    </row>
    <row r="229" spans="1:22" ht="8.1" customHeight="1" x14ac:dyDescent="0.2">
      <c r="A229" s="29"/>
      <c r="B229" s="25"/>
      <c r="C229" s="25"/>
      <c r="D229" s="35"/>
      <c r="E229" s="38"/>
      <c r="F229" s="5">
        <v>131</v>
      </c>
      <c r="G229" s="6" t="s">
        <v>27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6"/>
      <c r="U229" s="16"/>
      <c r="V229" s="27"/>
    </row>
    <row r="230" spans="1:22" ht="8.1" customHeight="1" x14ac:dyDescent="0.2">
      <c r="A230" s="30"/>
      <c r="B230" s="26"/>
      <c r="C230" s="26"/>
      <c r="D230" s="36"/>
      <c r="E230" s="39"/>
      <c r="F230" s="5">
        <v>131</v>
      </c>
      <c r="G230" s="6" t="s">
        <v>29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6"/>
      <c r="U230" s="16"/>
      <c r="V230" s="27"/>
    </row>
    <row r="231" spans="1:22" ht="8.1" customHeight="1" x14ac:dyDescent="0.2">
      <c r="A231" s="28">
        <f t="shared" ref="A231" si="13">A226+1</f>
        <v>49</v>
      </c>
      <c r="B231" s="24">
        <v>14000</v>
      </c>
      <c r="C231" s="24">
        <v>2881705</v>
      </c>
      <c r="D231" s="34" t="s">
        <v>124</v>
      </c>
      <c r="E231" s="37" t="s">
        <v>38</v>
      </c>
      <c r="F231" s="5">
        <v>111</v>
      </c>
      <c r="G231" s="6" t="s">
        <v>20</v>
      </c>
      <c r="H231" s="7">
        <v>1100000</v>
      </c>
      <c r="I231" s="7">
        <v>1100000</v>
      </c>
      <c r="J231" s="7">
        <v>1100000</v>
      </c>
      <c r="K231" s="7">
        <v>1100000</v>
      </c>
      <c r="L231" s="7">
        <v>1100000</v>
      </c>
      <c r="M231" s="7">
        <v>1100000</v>
      </c>
      <c r="N231" s="7">
        <v>1100000</v>
      </c>
      <c r="O231" s="7">
        <v>1100000</v>
      </c>
      <c r="P231" s="7">
        <v>1100000</v>
      </c>
      <c r="Q231" s="7">
        <v>1650000</v>
      </c>
      <c r="R231" s="7">
        <v>1100000</v>
      </c>
      <c r="S231" s="7">
        <v>1100000</v>
      </c>
      <c r="T231" s="14">
        <f>SUM(H231:S231)</f>
        <v>13750000</v>
      </c>
      <c r="U231" s="14">
        <f>T231/12</f>
        <v>1145833.3333333333</v>
      </c>
      <c r="V231" s="27">
        <f>T231+U231</f>
        <v>14895833.333333334</v>
      </c>
    </row>
    <row r="232" spans="1:22" ht="8.1" customHeight="1" x14ac:dyDescent="0.2">
      <c r="A232" s="29"/>
      <c r="B232" s="25"/>
      <c r="C232" s="25"/>
      <c r="D232" s="35"/>
      <c r="E232" s="38"/>
      <c r="F232" s="5">
        <v>123</v>
      </c>
      <c r="G232" s="6" t="s">
        <v>28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6"/>
      <c r="U232" s="16"/>
      <c r="V232" s="27"/>
    </row>
    <row r="233" spans="1:22" ht="8.1" customHeight="1" x14ac:dyDescent="0.2">
      <c r="A233" s="29"/>
      <c r="B233" s="25"/>
      <c r="C233" s="25"/>
      <c r="D233" s="35"/>
      <c r="E233" s="38"/>
      <c r="F233" s="5">
        <v>125</v>
      </c>
      <c r="G233" s="6" t="s">
        <v>30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6"/>
      <c r="U233" s="16"/>
      <c r="V233" s="27"/>
    </row>
    <row r="234" spans="1:22" ht="8.1" customHeight="1" x14ac:dyDescent="0.2">
      <c r="A234" s="29"/>
      <c r="B234" s="25"/>
      <c r="C234" s="25"/>
      <c r="D234" s="35"/>
      <c r="E234" s="38"/>
      <c r="F234" s="5">
        <v>131</v>
      </c>
      <c r="G234" s="6" t="s">
        <v>27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6"/>
      <c r="U234" s="16"/>
      <c r="V234" s="27"/>
    </row>
    <row r="235" spans="1:22" ht="8.1" customHeight="1" x14ac:dyDescent="0.2">
      <c r="A235" s="30"/>
      <c r="B235" s="26"/>
      <c r="C235" s="26"/>
      <c r="D235" s="36"/>
      <c r="E235" s="39"/>
      <c r="F235" s="5">
        <v>131</v>
      </c>
      <c r="G235" s="6" t="s">
        <v>29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6"/>
      <c r="U235" s="16"/>
      <c r="V235" s="27"/>
    </row>
    <row r="236" spans="1:22" ht="8.1" customHeight="1" x14ac:dyDescent="0.2">
      <c r="A236" s="28">
        <f>A231+1</f>
        <v>50</v>
      </c>
      <c r="B236" s="24">
        <v>14000</v>
      </c>
      <c r="C236" s="24">
        <v>5851650</v>
      </c>
      <c r="D236" s="40" t="s">
        <v>91</v>
      </c>
      <c r="E236" s="37" t="s">
        <v>38</v>
      </c>
      <c r="F236" s="5">
        <v>111</v>
      </c>
      <c r="G236" s="6" t="s">
        <v>20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1430000</v>
      </c>
      <c r="N236" s="7">
        <v>1430000</v>
      </c>
      <c r="O236" s="7">
        <v>1430000</v>
      </c>
      <c r="P236" s="7">
        <v>1430000</v>
      </c>
      <c r="Q236" s="7">
        <v>0</v>
      </c>
      <c r="R236" s="7">
        <v>0</v>
      </c>
      <c r="S236" s="7">
        <v>0</v>
      </c>
      <c r="T236" s="14">
        <f>SUM(H236:S236)</f>
        <v>5720000</v>
      </c>
      <c r="U236" s="14">
        <v>0</v>
      </c>
      <c r="V236" s="27">
        <f>T236+U236</f>
        <v>5720000</v>
      </c>
    </row>
    <row r="237" spans="1:22" ht="8.1" customHeight="1" x14ac:dyDescent="0.2">
      <c r="A237" s="29"/>
      <c r="B237" s="25"/>
      <c r="C237" s="25"/>
      <c r="D237" s="41"/>
      <c r="E237" s="38"/>
      <c r="F237" s="5">
        <v>123</v>
      </c>
      <c r="G237" s="6" t="s">
        <v>28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4"/>
      <c r="U237" s="16"/>
      <c r="V237" s="27"/>
    </row>
    <row r="238" spans="1:22" ht="8.1" customHeight="1" x14ac:dyDescent="0.2">
      <c r="A238" s="29"/>
      <c r="B238" s="25"/>
      <c r="C238" s="25"/>
      <c r="D238" s="41"/>
      <c r="E238" s="38"/>
      <c r="F238" s="5">
        <v>125</v>
      </c>
      <c r="G238" s="6" t="s">
        <v>30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4"/>
      <c r="U238" s="16"/>
      <c r="V238" s="27"/>
    </row>
    <row r="239" spans="1:22" ht="8.1" customHeight="1" x14ac:dyDescent="0.2">
      <c r="A239" s="30"/>
      <c r="B239" s="26"/>
      <c r="C239" s="26"/>
      <c r="D239" s="42"/>
      <c r="E239" s="39"/>
      <c r="F239" s="5">
        <v>131</v>
      </c>
      <c r="G239" s="6" t="s">
        <v>27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4"/>
      <c r="U239" s="16"/>
      <c r="V239" s="27"/>
    </row>
    <row r="240" spans="1:22" ht="8.1" customHeight="1" x14ac:dyDescent="0.2">
      <c r="A240" s="28">
        <f>A236+1</f>
        <v>51</v>
      </c>
      <c r="B240" s="24">
        <v>14000</v>
      </c>
      <c r="C240" s="24">
        <v>514328</v>
      </c>
      <c r="D240" s="34" t="s">
        <v>125</v>
      </c>
      <c r="E240" s="37" t="s">
        <v>38</v>
      </c>
      <c r="F240" s="5">
        <v>111</v>
      </c>
      <c r="G240" s="6" t="s">
        <v>20</v>
      </c>
      <c r="H240" s="7">
        <v>1500000</v>
      </c>
      <c r="I240" s="7">
        <v>1900000</v>
      </c>
      <c r="J240" s="7">
        <v>1900000</v>
      </c>
      <c r="K240" s="7">
        <v>1900000</v>
      </c>
      <c r="L240" s="7">
        <v>1900000</v>
      </c>
      <c r="M240" s="7">
        <v>1900000</v>
      </c>
      <c r="N240" s="7">
        <v>1900000</v>
      </c>
      <c r="O240" s="7">
        <v>1900000</v>
      </c>
      <c r="P240" s="7">
        <v>1900000</v>
      </c>
      <c r="Q240" s="7">
        <v>1900000</v>
      </c>
      <c r="R240" s="7">
        <v>1900000</v>
      </c>
      <c r="S240" s="7">
        <v>1900000</v>
      </c>
      <c r="T240" s="14">
        <f>SUM(H240:S240)</f>
        <v>22400000</v>
      </c>
      <c r="U240" s="14">
        <f>T240/12</f>
        <v>1866666.6666666667</v>
      </c>
      <c r="V240" s="27">
        <f>T240+U240</f>
        <v>24266666.666666668</v>
      </c>
    </row>
    <row r="241" spans="1:22" ht="8.1" customHeight="1" x14ac:dyDescent="0.2">
      <c r="A241" s="29"/>
      <c r="B241" s="25"/>
      <c r="C241" s="25"/>
      <c r="D241" s="35"/>
      <c r="E241" s="38"/>
      <c r="F241" s="5">
        <v>123</v>
      </c>
      <c r="G241" s="6" t="s">
        <v>28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4"/>
      <c r="U241" s="16"/>
      <c r="V241" s="27"/>
    </row>
    <row r="242" spans="1:22" ht="8.1" customHeight="1" x14ac:dyDescent="0.2">
      <c r="A242" s="29"/>
      <c r="B242" s="25"/>
      <c r="C242" s="25"/>
      <c r="D242" s="35"/>
      <c r="E242" s="38"/>
      <c r="F242" s="5">
        <v>125</v>
      </c>
      <c r="G242" s="6" t="s">
        <v>30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4"/>
      <c r="U242" s="16"/>
      <c r="V242" s="27"/>
    </row>
    <row r="243" spans="1:22" ht="8.1" customHeight="1" x14ac:dyDescent="0.2">
      <c r="A243" s="29"/>
      <c r="B243" s="25"/>
      <c r="C243" s="25"/>
      <c r="D243" s="35"/>
      <c r="E243" s="38"/>
      <c r="F243" s="5">
        <v>131</v>
      </c>
      <c r="G243" s="6" t="s">
        <v>27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4"/>
      <c r="U243" s="16"/>
      <c r="V243" s="27"/>
    </row>
    <row r="244" spans="1:22" ht="8.1" customHeight="1" x14ac:dyDescent="0.2">
      <c r="A244" s="30"/>
      <c r="B244" s="26"/>
      <c r="C244" s="26"/>
      <c r="D244" s="36"/>
      <c r="E244" s="39"/>
      <c r="F244" s="5">
        <v>131</v>
      </c>
      <c r="G244" s="6" t="s">
        <v>29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4"/>
      <c r="U244" s="16"/>
      <c r="V244" s="27"/>
    </row>
    <row r="245" spans="1:22" ht="8.1" customHeight="1" x14ac:dyDescent="0.2">
      <c r="A245" s="28">
        <f>A240+1</f>
        <v>52</v>
      </c>
      <c r="B245" s="24">
        <v>14000</v>
      </c>
      <c r="C245" s="24">
        <v>2589861</v>
      </c>
      <c r="D245" s="34" t="s">
        <v>126</v>
      </c>
      <c r="E245" s="37" t="s">
        <v>38</v>
      </c>
      <c r="F245" s="5">
        <v>111</v>
      </c>
      <c r="G245" s="6" t="s">
        <v>20</v>
      </c>
      <c r="H245" s="7">
        <v>1700000</v>
      </c>
      <c r="I245" s="7">
        <v>1700000</v>
      </c>
      <c r="J245" s="7">
        <v>1700000</v>
      </c>
      <c r="K245" s="7">
        <v>1700000</v>
      </c>
      <c r="L245" s="7">
        <v>1700000</v>
      </c>
      <c r="M245" s="7">
        <v>1700000</v>
      </c>
      <c r="N245" s="7">
        <v>1700000</v>
      </c>
      <c r="O245" s="7">
        <v>1700000</v>
      </c>
      <c r="P245" s="7">
        <v>0</v>
      </c>
      <c r="Q245" s="7">
        <v>0</v>
      </c>
      <c r="R245" s="7">
        <v>0</v>
      </c>
      <c r="S245" s="7">
        <v>0</v>
      </c>
      <c r="T245" s="14">
        <f>SUM(H245:S245)</f>
        <v>13600000</v>
      </c>
      <c r="U245" s="14">
        <v>0</v>
      </c>
      <c r="V245" s="27">
        <f>T245+U245</f>
        <v>13600000</v>
      </c>
    </row>
    <row r="246" spans="1:22" ht="8.1" customHeight="1" x14ac:dyDescent="0.2">
      <c r="A246" s="29"/>
      <c r="B246" s="25"/>
      <c r="C246" s="25"/>
      <c r="D246" s="35"/>
      <c r="E246" s="38"/>
      <c r="F246" s="5">
        <v>123</v>
      </c>
      <c r="G246" s="6" t="s">
        <v>28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4"/>
      <c r="U246" s="16"/>
      <c r="V246" s="27"/>
    </row>
    <row r="247" spans="1:22" ht="8.1" customHeight="1" x14ac:dyDescent="0.2">
      <c r="A247" s="29"/>
      <c r="B247" s="25"/>
      <c r="C247" s="25"/>
      <c r="D247" s="35"/>
      <c r="E247" s="38"/>
      <c r="F247" s="5">
        <v>125</v>
      </c>
      <c r="G247" s="6" t="s">
        <v>30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4"/>
      <c r="U247" s="16"/>
      <c r="V247" s="27"/>
    </row>
    <row r="248" spans="1:22" ht="8.1" customHeight="1" x14ac:dyDescent="0.2">
      <c r="A248" s="29"/>
      <c r="B248" s="25"/>
      <c r="C248" s="25"/>
      <c r="D248" s="35"/>
      <c r="E248" s="38"/>
      <c r="F248" s="5">
        <v>131</v>
      </c>
      <c r="G248" s="6" t="s">
        <v>27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4"/>
      <c r="U248" s="16"/>
      <c r="V248" s="27"/>
    </row>
    <row r="249" spans="1:22" ht="8.1" customHeight="1" x14ac:dyDescent="0.2">
      <c r="A249" s="46"/>
      <c r="B249" s="47"/>
      <c r="C249" s="47"/>
      <c r="D249" s="48"/>
      <c r="E249" s="49"/>
      <c r="F249" s="5">
        <v>131</v>
      </c>
      <c r="G249" s="6" t="s">
        <v>29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4"/>
      <c r="U249" s="16"/>
      <c r="V249" s="27"/>
    </row>
    <row r="250" spans="1:22" ht="8.1" customHeight="1" x14ac:dyDescent="0.2">
      <c r="A250" s="28">
        <f t="shared" ref="A250" si="14">A245+1</f>
        <v>53</v>
      </c>
      <c r="B250" s="25">
        <v>14000</v>
      </c>
      <c r="C250" s="25">
        <v>3457607</v>
      </c>
      <c r="D250" s="35" t="s">
        <v>127</v>
      </c>
      <c r="E250" s="38" t="s">
        <v>63</v>
      </c>
      <c r="F250" s="5">
        <v>111</v>
      </c>
      <c r="G250" s="6" t="s">
        <v>20</v>
      </c>
      <c r="H250" s="7">
        <v>1700000</v>
      </c>
      <c r="I250" s="7">
        <v>1700000</v>
      </c>
      <c r="J250" s="7">
        <v>1700000</v>
      </c>
      <c r="K250" s="7">
        <v>1700000</v>
      </c>
      <c r="L250" s="7">
        <v>1700000</v>
      </c>
      <c r="M250" s="7">
        <v>1700000</v>
      </c>
      <c r="N250" s="7">
        <v>1700000</v>
      </c>
      <c r="O250" s="7">
        <v>1700000</v>
      </c>
      <c r="P250" s="7">
        <v>1700000</v>
      </c>
      <c r="Q250" s="7">
        <v>1700000</v>
      </c>
      <c r="R250" s="7">
        <v>1700000</v>
      </c>
      <c r="S250" s="7">
        <v>1700000</v>
      </c>
      <c r="T250" s="14">
        <f>SUM(H250:S250)</f>
        <v>20400000</v>
      </c>
      <c r="U250" s="14">
        <f>T250/12</f>
        <v>1700000</v>
      </c>
      <c r="V250" s="27">
        <f>T250+U250</f>
        <v>22100000</v>
      </c>
    </row>
    <row r="251" spans="1:22" ht="8.1" customHeight="1" x14ac:dyDescent="0.2">
      <c r="A251" s="29"/>
      <c r="B251" s="25"/>
      <c r="C251" s="25"/>
      <c r="D251" s="35"/>
      <c r="E251" s="38"/>
      <c r="F251" s="5">
        <v>123</v>
      </c>
      <c r="G251" s="6" t="s">
        <v>28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4"/>
      <c r="U251" s="16"/>
      <c r="V251" s="27"/>
    </row>
    <row r="252" spans="1:22" ht="8.1" customHeight="1" x14ac:dyDescent="0.2">
      <c r="A252" s="29"/>
      <c r="B252" s="25"/>
      <c r="C252" s="25"/>
      <c r="D252" s="35"/>
      <c r="E252" s="38"/>
      <c r="F252" s="5">
        <v>125</v>
      </c>
      <c r="G252" s="6" t="s">
        <v>30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4"/>
      <c r="U252" s="16"/>
      <c r="V252" s="27"/>
    </row>
    <row r="253" spans="1:22" ht="8.1" customHeight="1" x14ac:dyDescent="0.2">
      <c r="A253" s="29"/>
      <c r="B253" s="25"/>
      <c r="C253" s="25"/>
      <c r="D253" s="35"/>
      <c r="E253" s="38"/>
      <c r="F253" s="5">
        <v>131</v>
      </c>
      <c r="G253" s="6" t="s">
        <v>27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4"/>
      <c r="U253" s="16"/>
      <c r="V253" s="27"/>
    </row>
    <row r="254" spans="1:22" ht="8.1" customHeight="1" x14ac:dyDescent="0.2">
      <c r="A254" s="46"/>
      <c r="B254" s="26"/>
      <c r="C254" s="26"/>
      <c r="D254" s="36"/>
      <c r="E254" s="39"/>
      <c r="F254" s="5">
        <v>131</v>
      </c>
      <c r="G254" s="6" t="s">
        <v>29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4"/>
      <c r="U254" s="16"/>
      <c r="V254" s="27"/>
    </row>
    <row r="255" spans="1:22" ht="8.1" customHeight="1" x14ac:dyDescent="0.2">
      <c r="A255" s="28">
        <f t="shared" ref="A255" si="15">A250+1</f>
        <v>54</v>
      </c>
      <c r="B255" s="24">
        <v>14000</v>
      </c>
      <c r="C255" s="24">
        <v>6011971</v>
      </c>
      <c r="D255" s="34" t="s">
        <v>128</v>
      </c>
      <c r="E255" s="37" t="s">
        <v>63</v>
      </c>
      <c r="F255" s="5">
        <v>111</v>
      </c>
      <c r="G255" s="6" t="s">
        <v>20</v>
      </c>
      <c r="H255" s="7">
        <v>1870000</v>
      </c>
      <c r="I255" s="7">
        <v>1870000</v>
      </c>
      <c r="J255" s="7">
        <v>1870000</v>
      </c>
      <c r="K255" s="7">
        <v>1870000</v>
      </c>
      <c r="L255" s="7">
        <v>1870000</v>
      </c>
      <c r="M255" s="7">
        <v>1870000</v>
      </c>
      <c r="N255" s="7">
        <v>1870000</v>
      </c>
      <c r="O255" s="7">
        <v>1870000</v>
      </c>
      <c r="P255" s="7">
        <v>1870000</v>
      </c>
      <c r="Q255" s="7">
        <v>1870000</v>
      </c>
      <c r="R255" s="7">
        <v>1870000</v>
      </c>
      <c r="S255" s="7">
        <v>1870000</v>
      </c>
      <c r="T255" s="14">
        <f>SUM(H255:S255)</f>
        <v>22440000</v>
      </c>
      <c r="U255" s="14">
        <f>T255/12</f>
        <v>1870000</v>
      </c>
      <c r="V255" s="27">
        <f>T255+U255</f>
        <v>24310000</v>
      </c>
    </row>
    <row r="256" spans="1:22" ht="8.1" customHeight="1" x14ac:dyDescent="0.2">
      <c r="A256" s="29"/>
      <c r="B256" s="25"/>
      <c r="C256" s="25"/>
      <c r="D256" s="35"/>
      <c r="E256" s="38"/>
      <c r="F256" s="5">
        <v>123</v>
      </c>
      <c r="G256" s="6" t="s">
        <v>28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4"/>
      <c r="U256" s="16"/>
      <c r="V256" s="27"/>
    </row>
    <row r="257" spans="1:22" ht="8.1" customHeight="1" x14ac:dyDescent="0.2">
      <c r="A257" s="29"/>
      <c r="B257" s="25"/>
      <c r="C257" s="25"/>
      <c r="D257" s="35"/>
      <c r="E257" s="38"/>
      <c r="F257" s="5">
        <v>125</v>
      </c>
      <c r="G257" s="6" t="s">
        <v>30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4"/>
      <c r="U257" s="16"/>
      <c r="V257" s="27"/>
    </row>
    <row r="258" spans="1:22" ht="8.1" customHeight="1" x14ac:dyDescent="0.2">
      <c r="A258" s="29"/>
      <c r="B258" s="25"/>
      <c r="C258" s="25"/>
      <c r="D258" s="35"/>
      <c r="E258" s="38"/>
      <c r="F258" s="5">
        <v>131</v>
      </c>
      <c r="G258" s="6" t="s">
        <v>27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4"/>
      <c r="U258" s="16"/>
      <c r="V258" s="27"/>
    </row>
    <row r="259" spans="1:22" ht="8.1" customHeight="1" x14ac:dyDescent="0.2">
      <c r="A259" s="46"/>
      <c r="B259" s="26"/>
      <c r="C259" s="26"/>
      <c r="D259" s="36"/>
      <c r="E259" s="39"/>
      <c r="F259" s="5">
        <v>131</v>
      </c>
      <c r="G259" s="6" t="s">
        <v>29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4"/>
      <c r="U259" s="16"/>
      <c r="V259" s="27"/>
    </row>
    <row r="260" spans="1:22" ht="8.1" customHeight="1" x14ac:dyDescent="0.2">
      <c r="A260" s="28">
        <f t="shared" ref="A260" si="16">A255+1</f>
        <v>55</v>
      </c>
      <c r="B260" s="24">
        <v>14000</v>
      </c>
      <c r="C260" s="24">
        <v>5125426</v>
      </c>
      <c r="D260" s="34" t="s">
        <v>129</v>
      </c>
      <c r="E260" s="37" t="s">
        <v>38</v>
      </c>
      <c r="F260" s="5">
        <v>111</v>
      </c>
      <c r="G260" s="6" t="s">
        <v>20</v>
      </c>
      <c r="H260" s="7">
        <v>1760000</v>
      </c>
      <c r="I260" s="7">
        <v>1760000</v>
      </c>
      <c r="J260" s="7">
        <v>1760000</v>
      </c>
      <c r="K260" s="7">
        <v>1760000</v>
      </c>
      <c r="L260" s="7">
        <v>1760000</v>
      </c>
      <c r="M260" s="7">
        <v>1760000</v>
      </c>
      <c r="N260" s="7">
        <v>1760000</v>
      </c>
      <c r="O260" s="7">
        <v>1760000</v>
      </c>
      <c r="P260" s="7">
        <v>1910000</v>
      </c>
      <c r="Q260" s="7">
        <v>1910000</v>
      </c>
      <c r="R260" s="7">
        <v>1910000</v>
      </c>
      <c r="S260" s="7">
        <v>1910000</v>
      </c>
      <c r="T260" s="14">
        <f>SUM(H260:S260)</f>
        <v>21720000</v>
      </c>
      <c r="U260" s="14">
        <f>T260/12</f>
        <v>1810000</v>
      </c>
      <c r="V260" s="27">
        <f>T260+U260</f>
        <v>23530000</v>
      </c>
    </row>
    <row r="261" spans="1:22" ht="8.1" customHeight="1" x14ac:dyDescent="0.2">
      <c r="A261" s="29"/>
      <c r="B261" s="25"/>
      <c r="C261" s="25"/>
      <c r="D261" s="35"/>
      <c r="E261" s="38"/>
      <c r="F261" s="5">
        <v>123</v>
      </c>
      <c r="G261" s="6" t="s">
        <v>28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4"/>
      <c r="U261" s="16"/>
      <c r="V261" s="27"/>
    </row>
    <row r="262" spans="1:22" ht="8.1" customHeight="1" x14ac:dyDescent="0.2">
      <c r="A262" s="29"/>
      <c r="B262" s="25"/>
      <c r="C262" s="25"/>
      <c r="D262" s="35"/>
      <c r="E262" s="38"/>
      <c r="F262" s="5">
        <v>125</v>
      </c>
      <c r="G262" s="6" t="s">
        <v>30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4"/>
      <c r="U262" s="16"/>
      <c r="V262" s="27"/>
    </row>
    <row r="263" spans="1:22" ht="8.1" customHeight="1" x14ac:dyDescent="0.2">
      <c r="A263" s="29"/>
      <c r="B263" s="25"/>
      <c r="C263" s="25"/>
      <c r="D263" s="35"/>
      <c r="E263" s="38"/>
      <c r="F263" s="5">
        <v>131</v>
      </c>
      <c r="G263" s="6" t="s">
        <v>27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4"/>
      <c r="U263" s="16"/>
      <c r="V263" s="27"/>
    </row>
    <row r="264" spans="1:22" ht="8.1" customHeight="1" x14ac:dyDescent="0.2">
      <c r="A264" s="46"/>
      <c r="B264" s="26"/>
      <c r="C264" s="26"/>
      <c r="D264" s="36"/>
      <c r="E264" s="39"/>
      <c r="F264" s="5">
        <v>131</v>
      </c>
      <c r="G264" s="6" t="s">
        <v>29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4"/>
      <c r="U264" s="16"/>
      <c r="V264" s="27"/>
    </row>
    <row r="265" spans="1:22" ht="8.1" customHeight="1" x14ac:dyDescent="0.2">
      <c r="A265" s="28">
        <f>A260+1</f>
        <v>56</v>
      </c>
      <c r="B265" s="24">
        <v>14000</v>
      </c>
      <c r="C265" s="24">
        <v>3989942</v>
      </c>
      <c r="D265" s="34" t="s">
        <v>130</v>
      </c>
      <c r="E265" s="37" t="s">
        <v>63</v>
      </c>
      <c r="F265" s="5">
        <v>111</v>
      </c>
      <c r="G265" s="6" t="s">
        <v>20</v>
      </c>
      <c r="H265" s="7">
        <v>1650000</v>
      </c>
      <c r="I265" s="7">
        <v>1650000</v>
      </c>
      <c r="J265" s="7">
        <v>1650000</v>
      </c>
      <c r="K265" s="7">
        <v>1650000</v>
      </c>
      <c r="L265" s="7">
        <v>1650000</v>
      </c>
      <c r="M265" s="7">
        <v>1650000</v>
      </c>
      <c r="N265" s="7">
        <v>1650000</v>
      </c>
      <c r="O265" s="7">
        <v>1650000</v>
      </c>
      <c r="P265" s="7">
        <v>1650000</v>
      </c>
      <c r="Q265" s="7">
        <v>1650000</v>
      </c>
      <c r="R265" s="7">
        <v>1650000</v>
      </c>
      <c r="S265" s="7">
        <v>1650000</v>
      </c>
      <c r="T265" s="14">
        <f>SUM(H265:S265)</f>
        <v>19800000</v>
      </c>
      <c r="U265" s="14">
        <f>T265/12</f>
        <v>1650000</v>
      </c>
      <c r="V265" s="27">
        <f>T265+U265</f>
        <v>21450000</v>
      </c>
    </row>
    <row r="266" spans="1:22" ht="8.1" customHeight="1" x14ac:dyDescent="0.2">
      <c r="A266" s="29"/>
      <c r="B266" s="25"/>
      <c r="C266" s="25"/>
      <c r="D266" s="35"/>
      <c r="E266" s="38"/>
      <c r="F266" s="5">
        <v>123</v>
      </c>
      <c r="G266" s="6" t="s">
        <v>28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4"/>
      <c r="U266" s="16"/>
      <c r="V266" s="27"/>
    </row>
    <row r="267" spans="1:22" ht="8.1" customHeight="1" x14ac:dyDescent="0.2">
      <c r="A267" s="29"/>
      <c r="B267" s="25"/>
      <c r="C267" s="25"/>
      <c r="D267" s="35"/>
      <c r="E267" s="38"/>
      <c r="F267" s="5">
        <v>125</v>
      </c>
      <c r="G267" s="6" t="s">
        <v>30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4"/>
      <c r="U267" s="16"/>
      <c r="V267" s="27"/>
    </row>
    <row r="268" spans="1:22" ht="8.1" customHeight="1" x14ac:dyDescent="0.2">
      <c r="A268" s="29"/>
      <c r="B268" s="25"/>
      <c r="C268" s="25"/>
      <c r="D268" s="35"/>
      <c r="E268" s="38"/>
      <c r="F268" s="5">
        <v>131</v>
      </c>
      <c r="G268" s="6" t="s">
        <v>27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4"/>
      <c r="U268" s="16"/>
      <c r="V268" s="27"/>
    </row>
    <row r="269" spans="1:22" ht="8.1" customHeight="1" x14ac:dyDescent="0.2">
      <c r="A269" s="46"/>
      <c r="B269" s="26"/>
      <c r="C269" s="26"/>
      <c r="D269" s="36"/>
      <c r="E269" s="39"/>
      <c r="F269" s="5">
        <v>131</v>
      </c>
      <c r="G269" s="6" t="s">
        <v>29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4"/>
      <c r="U269" s="16"/>
      <c r="V269" s="27"/>
    </row>
    <row r="270" spans="1:22" ht="8.1" customHeight="1" x14ac:dyDescent="0.2">
      <c r="A270" s="28">
        <f>A265+1</f>
        <v>57</v>
      </c>
      <c r="B270" s="24">
        <v>14000</v>
      </c>
      <c r="C270" s="24">
        <v>6273000</v>
      </c>
      <c r="D270" s="34" t="s">
        <v>90</v>
      </c>
      <c r="E270" s="37" t="s">
        <v>63</v>
      </c>
      <c r="F270" s="5">
        <v>111</v>
      </c>
      <c r="G270" s="6" t="s">
        <v>20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650000</v>
      </c>
      <c r="O270" s="7">
        <v>650000</v>
      </c>
      <c r="P270" s="7">
        <v>0</v>
      </c>
      <c r="Q270" s="7">
        <v>0</v>
      </c>
      <c r="R270" s="7">
        <v>0</v>
      </c>
      <c r="S270" s="7">
        <v>0</v>
      </c>
      <c r="T270" s="14">
        <f>SUM(H270:S270)</f>
        <v>1300000</v>
      </c>
      <c r="U270" s="14">
        <v>0</v>
      </c>
      <c r="V270" s="27">
        <f>T270+U270</f>
        <v>1300000</v>
      </c>
    </row>
    <row r="271" spans="1:22" ht="8.1" customHeight="1" x14ac:dyDescent="0.2">
      <c r="A271" s="29"/>
      <c r="B271" s="25"/>
      <c r="C271" s="25"/>
      <c r="D271" s="35"/>
      <c r="E271" s="38"/>
      <c r="F271" s="5">
        <v>123</v>
      </c>
      <c r="G271" s="6" t="s">
        <v>28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4"/>
      <c r="U271" s="16"/>
      <c r="V271" s="27"/>
    </row>
    <row r="272" spans="1:22" ht="8.1" customHeight="1" x14ac:dyDescent="0.2">
      <c r="A272" s="29"/>
      <c r="B272" s="25"/>
      <c r="C272" s="25"/>
      <c r="D272" s="35"/>
      <c r="E272" s="38"/>
      <c r="F272" s="5">
        <v>125</v>
      </c>
      <c r="G272" s="6" t="s">
        <v>30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4"/>
      <c r="U272" s="16"/>
      <c r="V272" s="27"/>
    </row>
    <row r="273" spans="1:22" ht="8.1" customHeight="1" x14ac:dyDescent="0.2">
      <c r="A273" s="30"/>
      <c r="B273" s="26"/>
      <c r="C273" s="26"/>
      <c r="D273" s="36"/>
      <c r="E273" s="39"/>
      <c r="F273" s="5">
        <v>133</v>
      </c>
      <c r="G273" s="6" t="s">
        <v>22</v>
      </c>
      <c r="H273" s="13"/>
      <c r="I273" s="13"/>
      <c r="J273" s="13"/>
      <c r="K273" s="13"/>
      <c r="L273" s="13"/>
      <c r="M273" s="7"/>
      <c r="N273" s="7"/>
      <c r="O273" s="7"/>
      <c r="P273" s="7"/>
      <c r="Q273" s="7"/>
      <c r="R273" s="7"/>
      <c r="S273" s="7"/>
      <c r="T273" s="14"/>
      <c r="U273" s="16"/>
      <c r="V273" s="27"/>
    </row>
    <row r="274" spans="1:22" ht="8.1" customHeight="1" x14ac:dyDescent="0.2">
      <c r="A274" s="28">
        <f>A270+1</f>
        <v>58</v>
      </c>
      <c r="B274" s="24">
        <v>14000</v>
      </c>
      <c r="C274" s="24">
        <v>2053278</v>
      </c>
      <c r="D274" s="40" t="s">
        <v>89</v>
      </c>
      <c r="E274" s="37" t="s">
        <v>38</v>
      </c>
      <c r="F274" s="5">
        <v>111</v>
      </c>
      <c r="G274" s="6" t="s">
        <v>20</v>
      </c>
      <c r="H274" s="7">
        <v>750000</v>
      </c>
      <c r="I274" s="7">
        <v>750000</v>
      </c>
      <c r="J274" s="7">
        <v>750000</v>
      </c>
      <c r="K274" s="7">
        <v>750000</v>
      </c>
      <c r="L274" s="7">
        <v>750000</v>
      </c>
      <c r="M274" s="7">
        <v>750000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14">
        <f>SUM(H274:S274)</f>
        <v>4500000</v>
      </c>
      <c r="U274" s="14">
        <v>0</v>
      </c>
      <c r="V274" s="27">
        <f>T274+U274</f>
        <v>4500000</v>
      </c>
    </row>
    <row r="275" spans="1:22" ht="8.1" customHeight="1" x14ac:dyDescent="0.2">
      <c r="A275" s="29"/>
      <c r="B275" s="25"/>
      <c r="C275" s="25"/>
      <c r="D275" s="41"/>
      <c r="E275" s="38"/>
      <c r="F275" s="5">
        <v>123</v>
      </c>
      <c r="G275" s="6" t="s">
        <v>28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4"/>
      <c r="U275" s="16"/>
      <c r="V275" s="27"/>
    </row>
    <row r="276" spans="1:22" ht="8.1" customHeight="1" x14ac:dyDescent="0.2">
      <c r="A276" s="29"/>
      <c r="B276" s="25"/>
      <c r="C276" s="25"/>
      <c r="D276" s="41"/>
      <c r="E276" s="38"/>
      <c r="F276" s="5">
        <v>125</v>
      </c>
      <c r="G276" s="6" t="s">
        <v>30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4"/>
      <c r="U276" s="16"/>
      <c r="V276" s="27"/>
    </row>
    <row r="277" spans="1:22" ht="8.1" customHeight="1" x14ac:dyDescent="0.2">
      <c r="A277" s="29"/>
      <c r="B277" s="25"/>
      <c r="C277" s="25"/>
      <c r="D277" s="41"/>
      <c r="E277" s="38"/>
      <c r="F277" s="5">
        <v>131</v>
      </c>
      <c r="G277" s="6" t="s">
        <v>27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4"/>
      <c r="U277" s="16"/>
      <c r="V277" s="27"/>
    </row>
    <row r="278" spans="1:22" ht="8.1" customHeight="1" x14ac:dyDescent="0.2">
      <c r="A278" s="30"/>
      <c r="B278" s="26"/>
      <c r="C278" s="26"/>
      <c r="D278" s="42"/>
      <c r="E278" s="39"/>
      <c r="F278" s="5">
        <v>131</v>
      </c>
      <c r="G278" s="6" t="s">
        <v>29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4"/>
      <c r="U278" s="16"/>
      <c r="V278" s="27"/>
    </row>
    <row r="279" spans="1:22" ht="8.1" customHeight="1" x14ac:dyDescent="0.2">
      <c r="A279" s="28">
        <f>A274+1</f>
        <v>59</v>
      </c>
      <c r="B279" s="24">
        <v>14001</v>
      </c>
      <c r="C279" s="24">
        <v>2681968</v>
      </c>
      <c r="D279" s="34" t="s">
        <v>131</v>
      </c>
      <c r="E279" s="37" t="s">
        <v>38</v>
      </c>
      <c r="F279" s="5">
        <v>111</v>
      </c>
      <c r="G279" s="6" t="s">
        <v>20</v>
      </c>
      <c r="H279" s="7">
        <v>600000</v>
      </c>
      <c r="I279" s="7">
        <v>600000</v>
      </c>
      <c r="J279" s="7">
        <v>600000</v>
      </c>
      <c r="K279" s="7">
        <v>600000</v>
      </c>
      <c r="L279" s="7">
        <v>750000</v>
      </c>
      <c r="M279" s="7">
        <v>750000</v>
      </c>
      <c r="N279" s="7">
        <v>750000</v>
      </c>
      <c r="O279" s="7">
        <v>7500000</v>
      </c>
      <c r="P279" s="7">
        <v>750000</v>
      </c>
      <c r="Q279" s="7">
        <v>750000</v>
      </c>
      <c r="R279" s="7">
        <v>750000</v>
      </c>
      <c r="S279" s="7">
        <v>750000</v>
      </c>
      <c r="T279" s="14">
        <f>SUM(H279:S279)</f>
        <v>15150000</v>
      </c>
      <c r="U279" s="14">
        <f>T279/12</f>
        <v>1262500</v>
      </c>
      <c r="V279" s="27">
        <f>T279+U279</f>
        <v>16412500</v>
      </c>
    </row>
    <row r="280" spans="1:22" ht="8.1" customHeight="1" x14ac:dyDescent="0.2">
      <c r="A280" s="29"/>
      <c r="B280" s="25"/>
      <c r="C280" s="25"/>
      <c r="D280" s="35"/>
      <c r="E280" s="38"/>
      <c r="F280" s="5">
        <v>123</v>
      </c>
      <c r="G280" s="6" t="s">
        <v>28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4"/>
      <c r="U280" s="16"/>
      <c r="V280" s="27"/>
    </row>
    <row r="281" spans="1:22" ht="8.1" customHeight="1" x14ac:dyDescent="0.2">
      <c r="A281" s="29"/>
      <c r="B281" s="25"/>
      <c r="C281" s="25"/>
      <c r="D281" s="35"/>
      <c r="E281" s="38"/>
      <c r="F281" s="5">
        <v>125</v>
      </c>
      <c r="G281" s="6" t="s">
        <v>30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4"/>
      <c r="U281" s="16"/>
      <c r="V281" s="27"/>
    </row>
    <row r="282" spans="1:22" ht="8.1" customHeight="1" x14ac:dyDescent="0.2">
      <c r="A282" s="29"/>
      <c r="B282" s="25"/>
      <c r="C282" s="25"/>
      <c r="D282" s="35"/>
      <c r="E282" s="38"/>
      <c r="F282" s="5">
        <v>131</v>
      </c>
      <c r="G282" s="6" t="s">
        <v>27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4"/>
      <c r="U282" s="16"/>
      <c r="V282" s="27"/>
    </row>
    <row r="283" spans="1:22" ht="8.1" customHeight="1" x14ac:dyDescent="0.2">
      <c r="A283" s="30"/>
      <c r="B283" s="26"/>
      <c r="C283" s="26"/>
      <c r="D283" s="36"/>
      <c r="E283" s="39"/>
      <c r="F283" s="5">
        <v>131</v>
      </c>
      <c r="G283" s="6" t="s">
        <v>29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4"/>
      <c r="U283" s="16"/>
      <c r="V283" s="27"/>
    </row>
    <row r="284" spans="1:22" ht="8.1" customHeight="1" x14ac:dyDescent="0.2">
      <c r="A284" s="28">
        <f>A279+1</f>
        <v>60</v>
      </c>
      <c r="B284" s="24">
        <v>14000</v>
      </c>
      <c r="C284" s="24">
        <v>5417156</v>
      </c>
      <c r="D284" s="34" t="s">
        <v>66</v>
      </c>
      <c r="E284" s="37" t="s">
        <v>38</v>
      </c>
      <c r="F284" s="5">
        <v>111</v>
      </c>
      <c r="G284" s="6" t="s">
        <v>20</v>
      </c>
      <c r="H284" s="7">
        <v>1900000</v>
      </c>
      <c r="I284" s="7">
        <v>1900000</v>
      </c>
      <c r="J284" s="7">
        <v>1900000</v>
      </c>
      <c r="K284" s="7">
        <v>1900000</v>
      </c>
      <c r="L284" s="7">
        <v>1900000</v>
      </c>
      <c r="M284" s="7">
        <v>1900000</v>
      </c>
      <c r="N284" s="7">
        <v>1900000</v>
      </c>
      <c r="O284" s="7">
        <v>1900000</v>
      </c>
      <c r="P284" s="7">
        <v>1900000</v>
      </c>
      <c r="Q284" s="7">
        <v>1900000</v>
      </c>
      <c r="R284" s="7">
        <v>1900000</v>
      </c>
      <c r="S284" s="7">
        <v>1900000</v>
      </c>
      <c r="T284" s="14">
        <f>SUM(H284:S284)</f>
        <v>22800000</v>
      </c>
      <c r="U284" s="14">
        <f>T284/12</f>
        <v>1900000</v>
      </c>
      <c r="V284" s="27">
        <f>T284+U284</f>
        <v>24700000</v>
      </c>
    </row>
    <row r="285" spans="1:22" ht="8.1" customHeight="1" x14ac:dyDescent="0.2">
      <c r="A285" s="29"/>
      <c r="B285" s="25"/>
      <c r="C285" s="25"/>
      <c r="D285" s="35"/>
      <c r="E285" s="38"/>
      <c r="F285" s="5">
        <v>123</v>
      </c>
      <c r="G285" s="6" t="s">
        <v>28</v>
      </c>
      <c r="H285" s="7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4"/>
      <c r="U285" s="16"/>
      <c r="V285" s="27"/>
    </row>
    <row r="286" spans="1:22" ht="8.1" customHeight="1" x14ac:dyDescent="0.2">
      <c r="A286" s="29"/>
      <c r="B286" s="25"/>
      <c r="C286" s="25"/>
      <c r="D286" s="35"/>
      <c r="E286" s="38"/>
      <c r="F286" s="5">
        <v>125</v>
      </c>
      <c r="G286" s="6" t="s">
        <v>30</v>
      </c>
      <c r="H286" s="7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4"/>
      <c r="U286" s="16"/>
      <c r="V286" s="27"/>
    </row>
    <row r="287" spans="1:22" ht="6.75" customHeight="1" x14ac:dyDescent="0.2">
      <c r="A287" s="30"/>
      <c r="B287" s="26"/>
      <c r="C287" s="26"/>
      <c r="D287" s="36"/>
      <c r="E287" s="39"/>
      <c r="F287" s="5">
        <v>133</v>
      </c>
      <c r="G287" s="6" t="s">
        <v>22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14"/>
      <c r="U287" s="16"/>
      <c r="V287" s="27"/>
    </row>
    <row r="288" spans="1:22" ht="8.1" customHeight="1" x14ac:dyDescent="0.2">
      <c r="A288" s="28">
        <f>A284+1</f>
        <v>61</v>
      </c>
      <c r="B288" s="24">
        <v>14000</v>
      </c>
      <c r="C288" s="24">
        <v>5701185</v>
      </c>
      <c r="D288" s="34" t="s">
        <v>67</v>
      </c>
      <c r="E288" s="37" t="s">
        <v>63</v>
      </c>
      <c r="F288" s="5">
        <v>111</v>
      </c>
      <c r="G288" s="6" t="s">
        <v>20</v>
      </c>
      <c r="H288" s="7">
        <v>1650000</v>
      </c>
      <c r="I288" s="7">
        <v>1650000</v>
      </c>
      <c r="J288" s="7">
        <v>1650000</v>
      </c>
      <c r="K288" s="7">
        <v>1650000</v>
      </c>
      <c r="L288" s="7">
        <v>1650000</v>
      </c>
      <c r="M288" s="7">
        <v>1650000</v>
      </c>
      <c r="N288" s="7">
        <v>1650000</v>
      </c>
      <c r="O288" s="7">
        <v>1650000</v>
      </c>
      <c r="P288" s="7">
        <v>1650000</v>
      </c>
      <c r="Q288" s="7">
        <v>1650000</v>
      </c>
      <c r="R288" s="7">
        <v>1650000</v>
      </c>
      <c r="S288" s="7">
        <v>1650000</v>
      </c>
      <c r="T288" s="14">
        <f>SUM(H288:S288)</f>
        <v>19800000</v>
      </c>
      <c r="U288" s="14">
        <f>T288/12</f>
        <v>1650000</v>
      </c>
      <c r="V288" s="27">
        <f>T288+U288</f>
        <v>21450000</v>
      </c>
    </row>
    <row r="289" spans="1:22" ht="8.1" customHeight="1" x14ac:dyDescent="0.2">
      <c r="A289" s="29"/>
      <c r="B289" s="25"/>
      <c r="C289" s="25"/>
      <c r="D289" s="35"/>
      <c r="E289" s="38"/>
      <c r="F289" s="5">
        <v>123</v>
      </c>
      <c r="G289" s="6" t="s">
        <v>28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4"/>
      <c r="U289" s="16"/>
      <c r="V289" s="27"/>
    </row>
    <row r="290" spans="1:22" ht="8.1" customHeight="1" x14ac:dyDescent="0.2">
      <c r="A290" s="29"/>
      <c r="B290" s="25"/>
      <c r="C290" s="25"/>
      <c r="D290" s="35"/>
      <c r="E290" s="38"/>
      <c r="F290" s="5">
        <v>125</v>
      </c>
      <c r="G290" s="6" t="s">
        <v>30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4"/>
      <c r="U290" s="16"/>
      <c r="V290" s="27"/>
    </row>
    <row r="291" spans="1:22" ht="8.1" customHeight="1" x14ac:dyDescent="0.2">
      <c r="A291" s="29"/>
      <c r="B291" s="25"/>
      <c r="C291" s="25"/>
      <c r="D291" s="35"/>
      <c r="E291" s="39"/>
      <c r="F291" s="5">
        <v>133</v>
      </c>
      <c r="G291" s="6" t="s">
        <v>22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14"/>
      <c r="U291" s="16"/>
      <c r="V291" s="27"/>
    </row>
    <row r="292" spans="1:22" ht="8.1" customHeight="1" x14ac:dyDescent="0.2">
      <c r="A292" s="43">
        <f>A288+1</f>
        <v>62</v>
      </c>
      <c r="B292" s="44">
        <v>14000</v>
      </c>
      <c r="C292" s="44">
        <v>4715037</v>
      </c>
      <c r="D292" s="45" t="s">
        <v>68</v>
      </c>
      <c r="E292" s="37" t="s">
        <v>38</v>
      </c>
      <c r="F292" s="5">
        <v>111</v>
      </c>
      <c r="G292" s="6" t="s">
        <v>20</v>
      </c>
      <c r="H292" s="7">
        <v>1650000</v>
      </c>
      <c r="I292" s="7">
        <v>1650000</v>
      </c>
      <c r="J292" s="7">
        <v>1650000</v>
      </c>
      <c r="K292" s="7">
        <v>1650000</v>
      </c>
      <c r="L292" s="7">
        <v>1650000</v>
      </c>
      <c r="M292" s="7">
        <v>1650000</v>
      </c>
      <c r="N292" s="7">
        <v>1650000</v>
      </c>
      <c r="O292" s="7">
        <v>1650000</v>
      </c>
      <c r="P292" s="7">
        <v>1650000</v>
      </c>
      <c r="Q292" s="7">
        <v>1650000</v>
      </c>
      <c r="R292" s="7">
        <v>1650000</v>
      </c>
      <c r="S292" s="7">
        <v>1650000</v>
      </c>
      <c r="T292" s="14">
        <f>SUM(H292:S292)</f>
        <v>19800000</v>
      </c>
      <c r="U292" s="14">
        <f>T292/12</f>
        <v>1650000</v>
      </c>
      <c r="V292" s="27">
        <f>T292+U292</f>
        <v>21450000</v>
      </c>
    </row>
    <row r="293" spans="1:22" ht="8.1" customHeight="1" x14ac:dyDescent="0.2">
      <c r="A293" s="43"/>
      <c r="B293" s="44"/>
      <c r="C293" s="44"/>
      <c r="D293" s="45"/>
      <c r="E293" s="38"/>
      <c r="F293" s="5">
        <v>123</v>
      </c>
      <c r="G293" s="6" t="s">
        <v>28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4"/>
      <c r="U293" s="16"/>
      <c r="V293" s="27"/>
    </row>
    <row r="294" spans="1:22" ht="8.1" customHeight="1" x14ac:dyDescent="0.2">
      <c r="A294" s="43"/>
      <c r="B294" s="44"/>
      <c r="C294" s="44"/>
      <c r="D294" s="45"/>
      <c r="E294" s="38"/>
      <c r="F294" s="5">
        <v>125</v>
      </c>
      <c r="G294" s="6" t="s">
        <v>30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4"/>
      <c r="U294" s="16"/>
      <c r="V294" s="27"/>
    </row>
    <row r="295" spans="1:22" ht="8.1" customHeight="1" x14ac:dyDescent="0.2">
      <c r="A295" s="43"/>
      <c r="B295" s="44"/>
      <c r="C295" s="44"/>
      <c r="D295" s="45"/>
      <c r="E295" s="39"/>
      <c r="F295" s="5">
        <v>131</v>
      </c>
      <c r="G295" s="6" t="s">
        <v>27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4"/>
      <c r="U295" s="16"/>
      <c r="V295" s="27"/>
    </row>
    <row r="296" spans="1:22" ht="8.1" customHeight="1" x14ac:dyDescent="0.2">
      <c r="A296" s="28">
        <f>A292+1</f>
        <v>63</v>
      </c>
      <c r="B296" s="24">
        <v>14000</v>
      </c>
      <c r="C296" s="24">
        <v>5500440</v>
      </c>
      <c r="D296" s="34" t="s">
        <v>132</v>
      </c>
      <c r="E296" s="37" t="s">
        <v>38</v>
      </c>
      <c r="F296" s="5">
        <v>111</v>
      </c>
      <c r="G296" s="6" t="s">
        <v>20</v>
      </c>
      <c r="H296" s="7">
        <v>1700000</v>
      </c>
      <c r="I296" s="7">
        <v>1700000</v>
      </c>
      <c r="J296" s="7">
        <v>1700000</v>
      </c>
      <c r="K296" s="7">
        <v>1700000</v>
      </c>
      <c r="L296" s="7">
        <v>1700000</v>
      </c>
      <c r="M296" s="7">
        <v>1700000</v>
      </c>
      <c r="N296" s="7">
        <v>1950000</v>
      </c>
      <c r="O296" s="7">
        <v>1950000</v>
      </c>
      <c r="P296" s="7">
        <v>1950000</v>
      </c>
      <c r="Q296" s="7">
        <v>1950000</v>
      </c>
      <c r="R296" s="7">
        <v>1950000</v>
      </c>
      <c r="S296" s="7">
        <v>1950000</v>
      </c>
      <c r="T296" s="14">
        <f>SUM(H296:S296)</f>
        <v>21900000</v>
      </c>
      <c r="U296" s="14">
        <f>T296/12</f>
        <v>1825000</v>
      </c>
      <c r="V296" s="27">
        <f>T296+U296</f>
        <v>23725000</v>
      </c>
    </row>
    <row r="297" spans="1:22" ht="8.1" customHeight="1" x14ac:dyDescent="0.2">
      <c r="A297" s="29"/>
      <c r="B297" s="25"/>
      <c r="C297" s="25"/>
      <c r="D297" s="35"/>
      <c r="E297" s="38"/>
      <c r="F297" s="5">
        <v>123</v>
      </c>
      <c r="G297" s="6" t="s">
        <v>28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4"/>
      <c r="U297" s="16"/>
      <c r="V297" s="27"/>
    </row>
    <row r="298" spans="1:22" ht="8.1" customHeight="1" x14ac:dyDescent="0.2">
      <c r="A298" s="29"/>
      <c r="B298" s="25"/>
      <c r="C298" s="25"/>
      <c r="D298" s="35"/>
      <c r="E298" s="38"/>
      <c r="F298" s="5">
        <v>125</v>
      </c>
      <c r="G298" s="6" t="s">
        <v>30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4"/>
      <c r="U298" s="16"/>
      <c r="V298" s="27"/>
    </row>
    <row r="299" spans="1:22" ht="8.1" customHeight="1" x14ac:dyDescent="0.2">
      <c r="A299" s="29"/>
      <c r="B299" s="25"/>
      <c r="C299" s="25"/>
      <c r="D299" s="35"/>
      <c r="E299" s="38"/>
      <c r="F299" s="5">
        <v>131</v>
      </c>
      <c r="G299" s="6" t="s">
        <v>27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4"/>
      <c r="U299" s="16"/>
      <c r="V299" s="27"/>
    </row>
    <row r="300" spans="1:22" ht="8.1" customHeight="1" x14ac:dyDescent="0.2">
      <c r="A300" s="29"/>
      <c r="B300" s="25"/>
      <c r="C300" s="25"/>
      <c r="D300" s="35"/>
      <c r="E300" s="38"/>
      <c r="F300" s="5">
        <v>232</v>
      </c>
      <c r="G300" s="6" t="s">
        <v>26</v>
      </c>
      <c r="H300" s="7"/>
      <c r="I300" s="7"/>
      <c r="J300" s="7"/>
      <c r="K300" s="7"/>
      <c r="L300" s="13"/>
      <c r="M300" s="13"/>
      <c r="N300" s="13"/>
      <c r="O300" s="13"/>
      <c r="P300" s="13"/>
      <c r="Q300" s="13"/>
      <c r="R300" s="13"/>
      <c r="S300" s="13"/>
      <c r="T300" s="15"/>
      <c r="U300" s="14"/>
      <c r="V300" s="27"/>
    </row>
    <row r="301" spans="1:22" ht="8.1" customHeight="1" x14ac:dyDescent="0.2">
      <c r="A301" s="28">
        <f>A296+1</f>
        <v>64</v>
      </c>
      <c r="B301" s="24">
        <v>14000</v>
      </c>
      <c r="C301" s="24">
        <v>632712</v>
      </c>
      <c r="D301" s="34" t="s">
        <v>133</v>
      </c>
      <c r="E301" s="37" t="s">
        <v>38</v>
      </c>
      <c r="F301" s="5">
        <v>111</v>
      </c>
      <c r="G301" s="6" t="s">
        <v>20</v>
      </c>
      <c r="H301" s="7">
        <v>1000000</v>
      </c>
      <c r="I301" s="7">
        <v>1000000</v>
      </c>
      <c r="J301" s="7">
        <v>1100000</v>
      </c>
      <c r="K301" s="7">
        <v>1100000</v>
      </c>
      <c r="L301" s="7">
        <v>1100000</v>
      </c>
      <c r="M301" s="7">
        <v>1100000</v>
      </c>
      <c r="N301" s="7">
        <v>1100000</v>
      </c>
      <c r="O301" s="7">
        <v>1100000</v>
      </c>
      <c r="P301" s="7">
        <v>1100000</v>
      </c>
      <c r="Q301" s="7">
        <v>1100000</v>
      </c>
      <c r="R301" s="7">
        <v>1100000</v>
      </c>
      <c r="S301" s="7">
        <v>1100000</v>
      </c>
      <c r="T301" s="14">
        <f>SUM(H301:S301)</f>
        <v>13000000</v>
      </c>
      <c r="U301" s="14">
        <f>T301/12</f>
        <v>1083333.3333333333</v>
      </c>
      <c r="V301" s="27">
        <f>T301+U301</f>
        <v>14083333.333333334</v>
      </c>
    </row>
    <row r="302" spans="1:22" ht="8.1" customHeight="1" x14ac:dyDescent="0.2">
      <c r="A302" s="29"/>
      <c r="B302" s="25"/>
      <c r="C302" s="25"/>
      <c r="D302" s="35"/>
      <c r="E302" s="38"/>
      <c r="F302" s="5">
        <v>123</v>
      </c>
      <c r="G302" s="6" t="s">
        <v>28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4"/>
      <c r="U302" s="16"/>
      <c r="V302" s="27"/>
    </row>
    <row r="303" spans="1:22" ht="8.1" customHeight="1" x14ac:dyDescent="0.2">
      <c r="A303" s="29"/>
      <c r="B303" s="25"/>
      <c r="C303" s="25"/>
      <c r="D303" s="35"/>
      <c r="E303" s="38"/>
      <c r="F303" s="5">
        <v>125</v>
      </c>
      <c r="G303" s="6" t="s">
        <v>30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4"/>
      <c r="U303" s="16"/>
      <c r="V303" s="27"/>
    </row>
    <row r="304" spans="1:22" ht="8.1" customHeight="1" x14ac:dyDescent="0.2">
      <c r="A304" s="29"/>
      <c r="B304" s="25"/>
      <c r="C304" s="25"/>
      <c r="D304" s="35"/>
      <c r="E304" s="38"/>
      <c r="F304" s="5">
        <v>131</v>
      </c>
      <c r="G304" s="6" t="s">
        <v>27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4"/>
      <c r="U304" s="16"/>
      <c r="V304" s="27"/>
    </row>
    <row r="305" spans="1:22" ht="8.1" customHeight="1" x14ac:dyDescent="0.2">
      <c r="A305" s="30"/>
      <c r="B305" s="26"/>
      <c r="C305" s="26"/>
      <c r="D305" s="36"/>
      <c r="E305" s="39"/>
      <c r="F305" s="5">
        <v>131</v>
      </c>
      <c r="G305" s="6" t="s">
        <v>29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4"/>
      <c r="U305" s="16"/>
      <c r="V305" s="27"/>
    </row>
    <row r="306" spans="1:22" ht="8.1" customHeight="1" x14ac:dyDescent="0.2">
      <c r="A306" s="28">
        <f>A301+1</f>
        <v>65</v>
      </c>
      <c r="B306" s="24">
        <v>14000</v>
      </c>
      <c r="C306" s="24">
        <v>5241846</v>
      </c>
      <c r="D306" s="34" t="s">
        <v>134</v>
      </c>
      <c r="E306" s="37" t="s">
        <v>38</v>
      </c>
      <c r="F306" s="5">
        <v>111</v>
      </c>
      <c r="G306" s="6" t="s">
        <v>20</v>
      </c>
      <c r="H306" s="7">
        <v>600000</v>
      </c>
      <c r="I306" s="7">
        <v>600000</v>
      </c>
      <c r="J306" s="7">
        <v>600000</v>
      </c>
      <c r="K306" s="7">
        <v>600000</v>
      </c>
      <c r="L306" s="7">
        <v>600000</v>
      </c>
      <c r="M306" s="7">
        <v>600000</v>
      </c>
      <c r="N306" s="7">
        <v>600000</v>
      </c>
      <c r="O306" s="7">
        <v>600000</v>
      </c>
      <c r="P306" s="7">
        <v>600000</v>
      </c>
      <c r="Q306" s="7">
        <v>600000</v>
      </c>
      <c r="R306" s="7">
        <v>600000</v>
      </c>
      <c r="S306" s="7">
        <v>600000</v>
      </c>
      <c r="T306" s="14">
        <f>SUM(H306:S306)</f>
        <v>7200000</v>
      </c>
      <c r="U306" s="14">
        <f>T306/12</f>
        <v>600000</v>
      </c>
      <c r="V306" s="27">
        <f>T306+U306</f>
        <v>7800000</v>
      </c>
    </row>
    <row r="307" spans="1:22" ht="8.1" customHeight="1" x14ac:dyDescent="0.2">
      <c r="A307" s="29"/>
      <c r="B307" s="25"/>
      <c r="C307" s="25"/>
      <c r="D307" s="35"/>
      <c r="E307" s="38"/>
      <c r="F307" s="5">
        <v>123</v>
      </c>
      <c r="G307" s="6" t="s">
        <v>28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4"/>
      <c r="U307" s="16"/>
      <c r="V307" s="27"/>
    </row>
    <row r="308" spans="1:22" ht="8.1" customHeight="1" x14ac:dyDescent="0.2">
      <c r="A308" s="29"/>
      <c r="B308" s="25"/>
      <c r="C308" s="25"/>
      <c r="D308" s="35"/>
      <c r="E308" s="38"/>
      <c r="F308" s="5">
        <v>125</v>
      </c>
      <c r="G308" s="6" t="s">
        <v>30</v>
      </c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4"/>
      <c r="U308" s="16"/>
      <c r="V308" s="27"/>
    </row>
    <row r="309" spans="1:22" ht="8.1" customHeight="1" x14ac:dyDescent="0.2">
      <c r="A309" s="29"/>
      <c r="B309" s="25"/>
      <c r="C309" s="25"/>
      <c r="D309" s="35"/>
      <c r="E309" s="38"/>
      <c r="F309" s="5">
        <v>131</v>
      </c>
      <c r="G309" s="6" t="s">
        <v>27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4"/>
      <c r="U309" s="16"/>
      <c r="V309" s="27"/>
    </row>
    <row r="310" spans="1:22" ht="6.75" customHeight="1" x14ac:dyDescent="0.2">
      <c r="A310" s="30"/>
      <c r="B310" s="26"/>
      <c r="C310" s="26"/>
      <c r="D310" s="36"/>
      <c r="E310" s="39"/>
      <c r="F310" s="5">
        <v>131</v>
      </c>
      <c r="G310" s="6" t="s">
        <v>29</v>
      </c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4"/>
      <c r="U310" s="16"/>
      <c r="V310" s="27"/>
    </row>
    <row r="311" spans="1:22" ht="8.1" customHeight="1" x14ac:dyDescent="0.2">
      <c r="A311" s="28">
        <f>A306+1</f>
        <v>66</v>
      </c>
      <c r="B311" s="24">
        <v>14000</v>
      </c>
      <c r="C311" s="24">
        <v>4851978</v>
      </c>
      <c r="D311" s="34" t="s">
        <v>135</v>
      </c>
      <c r="E311" s="37" t="s">
        <v>63</v>
      </c>
      <c r="F311" s="5">
        <v>111</v>
      </c>
      <c r="G311" s="6" t="s">
        <v>20</v>
      </c>
      <c r="H311" s="7">
        <v>1980000</v>
      </c>
      <c r="I311" s="7">
        <v>1980000</v>
      </c>
      <c r="J311" s="7">
        <v>1980000</v>
      </c>
      <c r="K311" s="7">
        <v>1980000</v>
      </c>
      <c r="L311" s="7">
        <v>1980000</v>
      </c>
      <c r="M311" s="7">
        <v>1980000</v>
      </c>
      <c r="N311" s="7">
        <v>1980000</v>
      </c>
      <c r="O311" s="7">
        <v>1980000</v>
      </c>
      <c r="P311" s="7">
        <v>2280000</v>
      </c>
      <c r="Q311" s="7">
        <v>2280000</v>
      </c>
      <c r="R311" s="7">
        <v>2280000</v>
      </c>
      <c r="S311" s="7">
        <v>2280000</v>
      </c>
      <c r="T311" s="14">
        <f>SUM(H311:S311)</f>
        <v>24960000</v>
      </c>
      <c r="U311" s="14">
        <f>T311/12</f>
        <v>2080000</v>
      </c>
      <c r="V311" s="27">
        <f>T311+U311</f>
        <v>27040000</v>
      </c>
    </row>
    <row r="312" spans="1:22" ht="8.1" customHeight="1" x14ac:dyDescent="0.2">
      <c r="A312" s="29"/>
      <c r="B312" s="25"/>
      <c r="C312" s="25"/>
      <c r="D312" s="35"/>
      <c r="E312" s="38"/>
      <c r="F312" s="5">
        <v>123</v>
      </c>
      <c r="G312" s="6" t="s">
        <v>28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4"/>
      <c r="U312" s="16"/>
      <c r="V312" s="27"/>
    </row>
    <row r="313" spans="1:22" ht="8.1" customHeight="1" x14ac:dyDescent="0.2">
      <c r="A313" s="29"/>
      <c r="B313" s="25"/>
      <c r="C313" s="25"/>
      <c r="D313" s="35"/>
      <c r="E313" s="38"/>
      <c r="F313" s="5">
        <v>125</v>
      </c>
      <c r="G313" s="6" t="s">
        <v>30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4"/>
      <c r="U313" s="16"/>
      <c r="V313" s="27"/>
    </row>
    <row r="314" spans="1:22" ht="8.1" customHeight="1" x14ac:dyDescent="0.2">
      <c r="A314" s="29"/>
      <c r="B314" s="25"/>
      <c r="C314" s="25"/>
      <c r="D314" s="35"/>
      <c r="E314" s="38"/>
      <c r="F314" s="5">
        <v>131</v>
      </c>
      <c r="G314" s="6" t="s">
        <v>27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4"/>
      <c r="U314" s="16"/>
      <c r="V314" s="27"/>
    </row>
    <row r="315" spans="1:22" ht="8.1" customHeight="1" x14ac:dyDescent="0.2">
      <c r="A315" s="30"/>
      <c r="B315" s="26"/>
      <c r="C315" s="26"/>
      <c r="D315" s="36"/>
      <c r="E315" s="39"/>
      <c r="F315" s="5">
        <v>131</v>
      </c>
      <c r="G315" s="6" t="s">
        <v>29</v>
      </c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4"/>
      <c r="U315" s="16"/>
      <c r="V315" s="27"/>
    </row>
    <row r="316" spans="1:22" ht="8.1" customHeight="1" x14ac:dyDescent="0.2">
      <c r="A316" s="28">
        <f>A311+1</f>
        <v>67</v>
      </c>
      <c r="B316" s="24">
        <v>14000</v>
      </c>
      <c r="C316" s="24">
        <v>885023</v>
      </c>
      <c r="D316" s="34" t="s">
        <v>64</v>
      </c>
      <c r="E316" s="37" t="s">
        <v>63</v>
      </c>
      <c r="F316" s="5">
        <v>111</v>
      </c>
      <c r="G316" s="6" t="s">
        <v>20</v>
      </c>
      <c r="H316" s="7">
        <v>1430000</v>
      </c>
      <c r="I316" s="7">
        <v>1430000</v>
      </c>
      <c r="J316" s="7">
        <v>1430000</v>
      </c>
      <c r="K316" s="7">
        <v>1430000</v>
      </c>
      <c r="L316" s="7">
        <v>1430000</v>
      </c>
      <c r="M316" s="7">
        <v>1430000</v>
      </c>
      <c r="N316" s="7">
        <v>1430000</v>
      </c>
      <c r="O316" s="7">
        <v>1430000</v>
      </c>
      <c r="P316" s="7">
        <v>1430000</v>
      </c>
      <c r="Q316" s="7">
        <v>1430000</v>
      </c>
      <c r="R316" s="7">
        <v>1430000</v>
      </c>
      <c r="S316" s="7">
        <v>1430000</v>
      </c>
      <c r="T316" s="14">
        <f>SUM(H316:S316)</f>
        <v>17160000</v>
      </c>
      <c r="U316" s="14">
        <f>T316/12</f>
        <v>1430000</v>
      </c>
      <c r="V316" s="27">
        <f>T316+U316</f>
        <v>18590000</v>
      </c>
    </row>
    <row r="317" spans="1:22" ht="8.1" customHeight="1" x14ac:dyDescent="0.2">
      <c r="A317" s="29"/>
      <c r="B317" s="25"/>
      <c r="C317" s="25"/>
      <c r="D317" s="35"/>
      <c r="E317" s="38"/>
      <c r="F317" s="5">
        <v>123</v>
      </c>
      <c r="G317" s="6" t="s">
        <v>28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4"/>
      <c r="U317" s="14"/>
      <c r="V317" s="27"/>
    </row>
    <row r="318" spans="1:22" ht="8.1" customHeight="1" x14ac:dyDescent="0.2">
      <c r="A318" s="29"/>
      <c r="B318" s="25"/>
      <c r="C318" s="25"/>
      <c r="D318" s="35"/>
      <c r="E318" s="38"/>
      <c r="F318" s="5">
        <v>125</v>
      </c>
      <c r="G318" s="6" t="s">
        <v>30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4"/>
      <c r="U318" s="14"/>
      <c r="V318" s="27"/>
    </row>
    <row r="319" spans="1:22" ht="8.1" customHeight="1" x14ac:dyDescent="0.2">
      <c r="A319" s="29"/>
      <c r="B319" s="25"/>
      <c r="C319" s="25"/>
      <c r="D319" s="35"/>
      <c r="E319" s="38"/>
      <c r="F319" s="5">
        <v>131</v>
      </c>
      <c r="G319" s="6" t="s">
        <v>27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4"/>
      <c r="U319" s="14"/>
      <c r="V319" s="27"/>
    </row>
    <row r="320" spans="1:22" ht="8.1" customHeight="1" x14ac:dyDescent="0.2">
      <c r="A320" s="30"/>
      <c r="B320" s="26"/>
      <c r="C320" s="26"/>
      <c r="D320" s="36"/>
      <c r="E320" s="39"/>
      <c r="F320" s="5">
        <v>131</v>
      </c>
      <c r="G320" s="6" t="s">
        <v>29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4"/>
      <c r="U320" s="14"/>
      <c r="V320" s="27"/>
    </row>
    <row r="321" spans="1:22" ht="8.1" customHeight="1" x14ac:dyDescent="0.2">
      <c r="A321" s="28">
        <f>A316+1</f>
        <v>68</v>
      </c>
      <c r="B321" s="24">
        <v>14000</v>
      </c>
      <c r="C321" s="24">
        <v>2687924</v>
      </c>
      <c r="D321" s="34" t="s">
        <v>136</v>
      </c>
      <c r="E321" s="37" t="s">
        <v>63</v>
      </c>
      <c r="F321" s="5">
        <v>111</v>
      </c>
      <c r="G321" s="6" t="s">
        <v>20</v>
      </c>
      <c r="H321" s="7">
        <v>500000</v>
      </c>
      <c r="I321" s="7">
        <v>500000</v>
      </c>
      <c r="J321" s="7">
        <v>500000</v>
      </c>
      <c r="K321" s="7">
        <v>500000</v>
      </c>
      <c r="L321" s="7">
        <v>500000</v>
      </c>
      <c r="M321" s="7">
        <v>500000</v>
      </c>
      <c r="N321" s="7">
        <v>500000</v>
      </c>
      <c r="O321" s="7">
        <v>500000</v>
      </c>
      <c r="P321" s="7">
        <v>500000</v>
      </c>
      <c r="Q321" s="7">
        <v>500000</v>
      </c>
      <c r="R321" s="7">
        <v>500000</v>
      </c>
      <c r="S321" s="7">
        <v>500000</v>
      </c>
      <c r="T321" s="14">
        <f>SUM(H321:S321)</f>
        <v>6000000</v>
      </c>
      <c r="U321" s="14">
        <f>T321/12</f>
        <v>500000</v>
      </c>
      <c r="V321" s="27">
        <f>T321+U321</f>
        <v>6500000</v>
      </c>
    </row>
    <row r="322" spans="1:22" ht="8.1" customHeight="1" x14ac:dyDescent="0.2">
      <c r="A322" s="29"/>
      <c r="B322" s="25"/>
      <c r="C322" s="25"/>
      <c r="D322" s="35"/>
      <c r="E322" s="38"/>
      <c r="F322" s="5">
        <v>123</v>
      </c>
      <c r="G322" s="6" t="s">
        <v>28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4"/>
      <c r="U322" s="14"/>
      <c r="V322" s="27"/>
    </row>
    <row r="323" spans="1:22" ht="8.1" customHeight="1" x14ac:dyDescent="0.2">
      <c r="A323" s="29"/>
      <c r="B323" s="25"/>
      <c r="C323" s="25"/>
      <c r="D323" s="35"/>
      <c r="E323" s="38"/>
      <c r="F323" s="5">
        <v>125</v>
      </c>
      <c r="G323" s="6" t="s">
        <v>30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4"/>
      <c r="U323" s="14"/>
      <c r="V323" s="27"/>
    </row>
    <row r="324" spans="1:22" ht="8.1" customHeight="1" x14ac:dyDescent="0.2">
      <c r="A324" s="29"/>
      <c r="B324" s="25"/>
      <c r="C324" s="25"/>
      <c r="D324" s="35"/>
      <c r="E324" s="38"/>
      <c r="F324" s="5">
        <v>131</v>
      </c>
      <c r="G324" s="6" t="s">
        <v>27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4"/>
      <c r="U324" s="14"/>
      <c r="V324" s="27"/>
    </row>
    <row r="325" spans="1:22" ht="8.1" customHeight="1" x14ac:dyDescent="0.2">
      <c r="A325" s="30"/>
      <c r="B325" s="26"/>
      <c r="C325" s="26"/>
      <c r="D325" s="36"/>
      <c r="E325" s="39"/>
      <c r="F325" s="5">
        <v>131</v>
      </c>
      <c r="G325" s="6" t="s">
        <v>29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4"/>
      <c r="U325" s="14"/>
      <c r="V325" s="27"/>
    </row>
    <row r="326" spans="1:22" ht="8.1" customHeight="1" x14ac:dyDescent="0.2">
      <c r="A326" s="28">
        <f t="shared" ref="A326" si="17">A321+1</f>
        <v>69</v>
      </c>
      <c r="B326" s="24">
        <v>14000</v>
      </c>
      <c r="C326" s="24">
        <v>563179</v>
      </c>
      <c r="D326" s="34" t="s">
        <v>137</v>
      </c>
      <c r="E326" s="37" t="s">
        <v>38</v>
      </c>
      <c r="F326" s="5">
        <v>111</v>
      </c>
      <c r="G326" s="6" t="s">
        <v>20</v>
      </c>
      <c r="H326" s="7">
        <v>3000000</v>
      </c>
      <c r="I326" s="7">
        <v>3000000</v>
      </c>
      <c r="J326" s="7">
        <v>3000000</v>
      </c>
      <c r="K326" s="7">
        <v>3000000</v>
      </c>
      <c r="L326" s="7">
        <v>3000000</v>
      </c>
      <c r="M326" s="7">
        <v>3000000</v>
      </c>
      <c r="N326" s="7">
        <v>3000000</v>
      </c>
      <c r="O326" s="7">
        <v>3000000</v>
      </c>
      <c r="P326" s="7">
        <v>3000000</v>
      </c>
      <c r="Q326" s="7">
        <v>3000000</v>
      </c>
      <c r="R326" s="7">
        <v>3000000</v>
      </c>
      <c r="S326" s="7">
        <v>3000000</v>
      </c>
      <c r="T326" s="14">
        <f>SUM(H326:S326)</f>
        <v>36000000</v>
      </c>
      <c r="U326" s="14">
        <f>T326/12</f>
        <v>3000000</v>
      </c>
      <c r="V326" s="27">
        <f>T326+U326</f>
        <v>39000000</v>
      </c>
    </row>
    <row r="327" spans="1:22" ht="8.1" customHeight="1" x14ac:dyDescent="0.2">
      <c r="A327" s="29"/>
      <c r="B327" s="25"/>
      <c r="C327" s="25"/>
      <c r="D327" s="35"/>
      <c r="E327" s="38"/>
      <c r="F327" s="5">
        <v>123</v>
      </c>
      <c r="G327" s="6" t="s">
        <v>28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4"/>
      <c r="U327" s="14"/>
      <c r="V327" s="27"/>
    </row>
    <row r="328" spans="1:22" ht="8.1" customHeight="1" x14ac:dyDescent="0.2">
      <c r="A328" s="29"/>
      <c r="B328" s="25"/>
      <c r="C328" s="25"/>
      <c r="D328" s="35"/>
      <c r="E328" s="38"/>
      <c r="F328" s="5">
        <v>125</v>
      </c>
      <c r="G328" s="6" t="s">
        <v>30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4"/>
      <c r="U328" s="14"/>
      <c r="V328" s="27"/>
    </row>
    <row r="329" spans="1:22" ht="8.1" customHeight="1" x14ac:dyDescent="0.2">
      <c r="A329" s="29"/>
      <c r="B329" s="25"/>
      <c r="C329" s="25"/>
      <c r="D329" s="35"/>
      <c r="E329" s="38"/>
      <c r="F329" s="5">
        <v>131</v>
      </c>
      <c r="G329" s="6" t="s">
        <v>27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4"/>
      <c r="U329" s="14"/>
      <c r="V329" s="27"/>
    </row>
    <row r="330" spans="1:22" ht="8.1" customHeight="1" x14ac:dyDescent="0.2">
      <c r="A330" s="30"/>
      <c r="B330" s="26"/>
      <c r="C330" s="26"/>
      <c r="D330" s="36"/>
      <c r="E330" s="39"/>
      <c r="F330" s="5">
        <v>131</v>
      </c>
      <c r="G330" s="6" t="s">
        <v>29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4"/>
      <c r="U330" s="14"/>
      <c r="V330" s="27"/>
    </row>
    <row r="331" spans="1:22" ht="8.1" customHeight="1" x14ac:dyDescent="0.2">
      <c r="A331" s="28">
        <f t="shared" ref="A331" si="18">A326+1</f>
        <v>70</v>
      </c>
      <c r="B331" s="24">
        <v>14000</v>
      </c>
      <c r="C331" s="24">
        <v>7996285</v>
      </c>
      <c r="D331" s="34" t="s">
        <v>69</v>
      </c>
      <c r="E331" s="37" t="s">
        <v>38</v>
      </c>
      <c r="F331" s="5">
        <v>111</v>
      </c>
      <c r="G331" s="6" t="s">
        <v>20</v>
      </c>
      <c r="H331" s="7">
        <v>1650000</v>
      </c>
      <c r="I331" s="7">
        <v>1650000</v>
      </c>
      <c r="J331" s="7">
        <v>1650000</v>
      </c>
      <c r="K331" s="7">
        <v>1650000</v>
      </c>
      <c r="L331" s="7">
        <v>1650000</v>
      </c>
      <c r="M331" s="7">
        <v>1650000</v>
      </c>
      <c r="N331" s="7">
        <v>1650000</v>
      </c>
      <c r="O331" s="7">
        <v>1650000</v>
      </c>
      <c r="P331" s="7">
        <v>1650000</v>
      </c>
      <c r="Q331" s="7">
        <v>1650000</v>
      </c>
      <c r="R331" s="7">
        <v>1650000</v>
      </c>
      <c r="S331" s="7">
        <v>1650000</v>
      </c>
      <c r="T331" s="14">
        <f>SUM(H331:S331)</f>
        <v>19800000</v>
      </c>
      <c r="U331" s="14">
        <f>T331/12</f>
        <v>1650000</v>
      </c>
      <c r="V331" s="27">
        <v>5200000</v>
      </c>
    </row>
    <row r="332" spans="1:22" ht="8.1" customHeight="1" x14ac:dyDescent="0.2">
      <c r="A332" s="29"/>
      <c r="B332" s="25"/>
      <c r="C332" s="25"/>
      <c r="D332" s="35"/>
      <c r="E332" s="38"/>
      <c r="F332" s="5">
        <v>123</v>
      </c>
      <c r="G332" s="6" t="s">
        <v>28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4"/>
      <c r="U332" s="14"/>
      <c r="V332" s="27"/>
    </row>
    <row r="333" spans="1:22" ht="8.1" customHeight="1" x14ac:dyDescent="0.2">
      <c r="A333" s="29"/>
      <c r="B333" s="25"/>
      <c r="C333" s="25"/>
      <c r="D333" s="35"/>
      <c r="E333" s="38"/>
      <c r="F333" s="5">
        <v>125</v>
      </c>
      <c r="G333" s="6" t="s">
        <v>30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4"/>
      <c r="U333" s="14"/>
      <c r="V333" s="27"/>
    </row>
    <row r="334" spans="1:22" ht="8.1" customHeight="1" x14ac:dyDescent="0.2">
      <c r="A334" s="29"/>
      <c r="B334" s="25"/>
      <c r="C334" s="25"/>
      <c r="D334" s="35"/>
      <c r="E334" s="38"/>
      <c r="F334" s="5">
        <v>131</v>
      </c>
      <c r="G334" s="6" t="s">
        <v>27</v>
      </c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4"/>
      <c r="U334" s="14"/>
      <c r="V334" s="27"/>
    </row>
    <row r="335" spans="1:22" ht="8.1" customHeight="1" x14ac:dyDescent="0.2">
      <c r="A335" s="30"/>
      <c r="B335" s="26"/>
      <c r="C335" s="26"/>
      <c r="D335" s="36"/>
      <c r="E335" s="39"/>
      <c r="F335" s="5">
        <v>131</v>
      </c>
      <c r="G335" s="6" t="s">
        <v>29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4"/>
      <c r="U335" s="14"/>
      <c r="V335" s="27"/>
    </row>
    <row r="336" spans="1:22" ht="8.1" customHeight="1" x14ac:dyDescent="0.2">
      <c r="A336" s="28">
        <f>A331+1</f>
        <v>71</v>
      </c>
      <c r="B336" s="24">
        <v>14000</v>
      </c>
      <c r="C336" s="24">
        <v>4534079</v>
      </c>
      <c r="D336" s="34" t="s">
        <v>138</v>
      </c>
      <c r="E336" s="37" t="s">
        <v>38</v>
      </c>
      <c r="F336" s="5">
        <v>111</v>
      </c>
      <c r="G336" s="6" t="s">
        <v>20</v>
      </c>
      <c r="H336" s="7">
        <v>2530000</v>
      </c>
      <c r="I336" s="7">
        <v>2530000</v>
      </c>
      <c r="J336" s="7">
        <v>2530000</v>
      </c>
      <c r="K336" s="7">
        <v>2530000</v>
      </c>
      <c r="L336" s="7">
        <v>2530000</v>
      </c>
      <c r="M336" s="7">
        <v>2530000</v>
      </c>
      <c r="N336" s="7">
        <v>2530000</v>
      </c>
      <c r="O336" s="7">
        <v>2530000</v>
      </c>
      <c r="P336" s="7">
        <v>2530000</v>
      </c>
      <c r="Q336" s="7">
        <v>2530000</v>
      </c>
      <c r="R336" s="7">
        <v>2530000</v>
      </c>
      <c r="S336" s="7">
        <v>2530000</v>
      </c>
      <c r="T336" s="14">
        <f>SUM(H336:S336)</f>
        <v>30360000</v>
      </c>
      <c r="U336" s="14">
        <f>T336/12</f>
        <v>2530000</v>
      </c>
      <c r="V336" s="27">
        <f>T336+U336</f>
        <v>32890000</v>
      </c>
    </row>
    <row r="337" spans="1:22" ht="8.1" customHeight="1" x14ac:dyDescent="0.2">
      <c r="A337" s="29"/>
      <c r="B337" s="25"/>
      <c r="C337" s="25"/>
      <c r="D337" s="35"/>
      <c r="E337" s="38"/>
      <c r="F337" s="5">
        <v>123</v>
      </c>
      <c r="G337" s="6" t="s">
        <v>28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4"/>
      <c r="U337" s="14"/>
      <c r="V337" s="27"/>
    </row>
    <row r="338" spans="1:22" ht="8.1" customHeight="1" x14ac:dyDescent="0.2">
      <c r="A338" s="29"/>
      <c r="B338" s="25"/>
      <c r="C338" s="25"/>
      <c r="D338" s="35"/>
      <c r="E338" s="38"/>
      <c r="F338" s="5">
        <v>125</v>
      </c>
      <c r="G338" s="6" t="s">
        <v>30</v>
      </c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4"/>
      <c r="U338" s="14"/>
      <c r="V338" s="27"/>
    </row>
    <row r="339" spans="1:22" ht="8.1" customHeight="1" x14ac:dyDescent="0.2">
      <c r="A339" s="29"/>
      <c r="B339" s="25"/>
      <c r="C339" s="25"/>
      <c r="D339" s="35"/>
      <c r="E339" s="38"/>
      <c r="F339" s="5">
        <v>131</v>
      </c>
      <c r="G339" s="6" t="s">
        <v>27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4"/>
      <c r="U339" s="14"/>
      <c r="V339" s="27"/>
    </row>
    <row r="340" spans="1:22" ht="8.1" customHeight="1" x14ac:dyDescent="0.2">
      <c r="A340" s="30"/>
      <c r="B340" s="26"/>
      <c r="C340" s="26"/>
      <c r="D340" s="36"/>
      <c r="E340" s="39"/>
      <c r="F340" s="5">
        <v>131</v>
      </c>
      <c r="G340" s="6" t="s">
        <v>29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4"/>
      <c r="U340" s="14"/>
      <c r="V340" s="27"/>
    </row>
    <row r="341" spans="1:22" ht="8.1" customHeight="1" x14ac:dyDescent="0.2">
      <c r="A341" s="28">
        <f t="shared" ref="A341" si="19">A336+1</f>
        <v>72</v>
      </c>
      <c r="B341" s="24">
        <v>14000</v>
      </c>
      <c r="C341" s="24">
        <v>3447046</v>
      </c>
      <c r="D341" s="34" t="s">
        <v>139</v>
      </c>
      <c r="E341" s="37" t="s">
        <v>63</v>
      </c>
      <c r="F341" s="5">
        <v>111</v>
      </c>
      <c r="G341" s="6" t="s">
        <v>20</v>
      </c>
      <c r="H341" s="7">
        <v>1000000</v>
      </c>
      <c r="I341" s="7">
        <v>1000000</v>
      </c>
      <c r="J341" s="7">
        <v>1100000</v>
      </c>
      <c r="K341" s="7">
        <v>1100000</v>
      </c>
      <c r="L341" s="7">
        <v>1100000</v>
      </c>
      <c r="M341" s="7">
        <v>1100000</v>
      </c>
      <c r="N341" s="7">
        <v>1100000</v>
      </c>
      <c r="O341" s="7">
        <v>1100000</v>
      </c>
      <c r="P341" s="7">
        <v>1100000</v>
      </c>
      <c r="Q341" s="7">
        <v>1100000</v>
      </c>
      <c r="R341" s="7">
        <v>1100000</v>
      </c>
      <c r="S341" s="7">
        <v>1100000</v>
      </c>
      <c r="T341" s="14">
        <f>SUM(H341:S341)</f>
        <v>13000000</v>
      </c>
      <c r="U341" s="14">
        <f>T341/12</f>
        <v>1083333.3333333333</v>
      </c>
      <c r="V341" s="27">
        <f>T341+U341</f>
        <v>14083333.333333334</v>
      </c>
    </row>
    <row r="342" spans="1:22" ht="8.1" customHeight="1" x14ac:dyDescent="0.2">
      <c r="A342" s="29"/>
      <c r="B342" s="25"/>
      <c r="C342" s="25"/>
      <c r="D342" s="35"/>
      <c r="E342" s="38"/>
      <c r="F342" s="5">
        <v>123</v>
      </c>
      <c r="G342" s="6" t="s">
        <v>28</v>
      </c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4"/>
      <c r="U342" s="14"/>
      <c r="V342" s="27"/>
    </row>
    <row r="343" spans="1:22" ht="8.1" customHeight="1" x14ac:dyDescent="0.2">
      <c r="A343" s="29"/>
      <c r="B343" s="25"/>
      <c r="C343" s="25"/>
      <c r="D343" s="35"/>
      <c r="E343" s="38"/>
      <c r="F343" s="5">
        <v>125</v>
      </c>
      <c r="G343" s="6" t="s">
        <v>30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4"/>
      <c r="U343" s="14"/>
      <c r="V343" s="27"/>
    </row>
    <row r="344" spans="1:22" ht="8.1" customHeight="1" x14ac:dyDescent="0.2">
      <c r="A344" s="29"/>
      <c r="B344" s="25"/>
      <c r="C344" s="25"/>
      <c r="D344" s="35"/>
      <c r="E344" s="38"/>
      <c r="F344" s="5">
        <v>131</v>
      </c>
      <c r="G344" s="6" t="s">
        <v>27</v>
      </c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4"/>
      <c r="U344" s="14"/>
      <c r="V344" s="27"/>
    </row>
    <row r="345" spans="1:22" ht="8.1" customHeight="1" x14ac:dyDescent="0.2">
      <c r="A345" s="30"/>
      <c r="B345" s="26"/>
      <c r="C345" s="26"/>
      <c r="D345" s="36"/>
      <c r="E345" s="39"/>
      <c r="F345" s="5">
        <v>131</v>
      </c>
      <c r="G345" s="6" t="s">
        <v>29</v>
      </c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4"/>
      <c r="U345" s="14"/>
      <c r="V345" s="27"/>
    </row>
    <row r="346" spans="1:22" ht="8.1" customHeight="1" x14ac:dyDescent="0.2">
      <c r="A346" s="28">
        <f>A341+1</f>
        <v>73</v>
      </c>
      <c r="B346" s="24">
        <v>14000</v>
      </c>
      <c r="C346" s="24">
        <v>2521393</v>
      </c>
      <c r="D346" s="34" t="s">
        <v>65</v>
      </c>
      <c r="E346" s="37" t="s">
        <v>63</v>
      </c>
      <c r="F346" s="5">
        <v>111</v>
      </c>
      <c r="G346" s="6" t="s">
        <v>20</v>
      </c>
      <c r="H346" s="7">
        <v>2900000</v>
      </c>
      <c r="I346" s="7">
        <v>2900000</v>
      </c>
      <c r="J346" s="7">
        <v>2900000</v>
      </c>
      <c r="K346" s="7">
        <v>2900000</v>
      </c>
      <c r="L346" s="7">
        <v>2900000</v>
      </c>
      <c r="M346" s="7">
        <v>2900000</v>
      </c>
      <c r="N346" s="7">
        <v>2900000</v>
      </c>
      <c r="O346" s="7">
        <v>2900000</v>
      </c>
      <c r="P346" s="7">
        <v>2900000</v>
      </c>
      <c r="Q346" s="7">
        <v>2400000</v>
      </c>
      <c r="R346" s="7">
        <v>2400000</v>
      </c>
      <c r="S346" s="7">
        <v>2400000</v>
      </c>
      <c r="T346" s="14">
        <f t="shared" ref="T346" si="20">SUM(H346:S346)</f>
        <v>33300000</v>
      </c>
      <c r="U346" s="14">
        <f t="shared" ref="U346" si="21">T346/12</f>
        <v>2775000</v>
      </c>
      <c r="V346" s="27">
        <f>T346+U346</f>
        <v>36075000</v>
      </c>
    </row>
    <row r="347" spans="1:22" ht="8.1" customHeight="1" x14ac:dyDescent="0.2">
      <c r="A347" s="29"/>
      <c r="B347" s="25"/>
      <c r="C347" s="25"/>
      <c r="D347" s="35"/>
      <c r="E347" s="38"/>
      <c r="F347" s="5">
        <v>123</v>
      </c>
      <c r="G347" s="6" t="s">
        <v>28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4"/>
      <c r="U347" s="14"/>
      <c r="V347" s="27"/>
    </row>
    <row r="348" spans="1:22" ht="8.1" customHeight="1" x14ac:dyDescent="0.2">
      <c r="A348" s="29"/>
      <c r="B348" s="25"/>
      <c r="C348" s="25"/>
      <c r="D348" s="35"/>
      <c r="E348" s="38"/>
      <c r="F348" s="5">
        <v>125</v>
      </c>
      <c r="G348" s="6" t="s">
        <v>30</v>
      </c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4"/>
      <c r="U348" s="14"/>
      <c r="V348" s="27"/>
    </row>
    <row r="349" spans="1:22" ht="8.1" customHeight="1" x14ac:dyDescent="0.2">
      <c r="A349" s="30"/>
      <c r="B349" s="26"/>
      <c r="C349" s="26"/>
      <c r="D349" s="36"/>
      <c r="E349" s="39"/>
      <c r="F349" s="5">
        <v>133</v>
      </c>
      <c r="G349" s="9" t="s">
        <v>97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4"/>
      <c r="U349" s="14"/>
      <c r="V349" s="27"/>
    </row>
    <row r="350" spans="1:22" ht="8.1" customHeight="1" x14ac:dyDescent="0.2">
      <c r="A350" s="28">
        <f>A346+1</f>
        <v>74</v>
      </c>
      <c r="B350" s="24">
        <v>14000</v>
      </c>
      <c r="C350" s="24">
        <v>316398</v>
      </c>
      <c r="D350" s="34" t="s">
        <v>70</v>
      </c>
      <c r="E350" s="37" t="s">
        <v>38</v>
      </c>
      <c r="F350" s="5">
        <v>111</v>
      </c>
      <c r="G350" s="6" t="s">
        <v>20</v>
      </c>
      <c r="H350" s="7">
        <v>3080000</v>
      </c>
      <c r="I350" s="7">
        <v>3080000</v>
      </c>
      <c r="J350" s="7">
        <v>3080000</v>
      </c>
      <c r="K350" s="7">
        <v>3080000</v>
      </c>
      <c r="L350" s="7">
        <v>3080000</v>
      </c>
      <c r="M350" s="7">
        <v>3080000</v>
      </c>
      <c r="N350" s="7">
        <v>0</v>
      </c>
      <c r="O350" s="7">
        <v>850000</v>
      </c>
      <c r="P350" s="7">
        <v>850000</v>
      </c>
      <c r="Q350" s="7">
        <v>850000</v>
      </c>
      <c r="R350" s="7">
        <v>850000</v>
      </c>
      <c r="S350" s="7">
        <v>850000</v>
      </c>
      <c r="T350" s="14">
        <f>SUM(H350:S350)</f>
        <v>22730000</v>
      </c>
      <c r="U350" s="14">
        <f>T350/12</f>
        <v>1894166.6666666667</v>
      </c>
      <c r="V350" s="27">
        <f>T350+U350</f>
        <v>24624166.666666668</v>
      </c>
    </row>
    <row r="351" spans="1:22" ht="8.1" customHeight="1" x14ac:dyDescent="0.2">
      <c r="A351" s="29"/>
      <c r="B351" s="25"/>
      <c r="C351" s="25"/>
      <c r="D351" s="35"/>
      <c r="E351" s="38"/>
      <c r="F351" s="5">
        <v>123</v>
      </c>
      <c r="G351" s="6" t="s">
        <v>28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4"/>
      <c r="U351" s="14"/>
      <c r="V351" s="27"/>
    </row>
    <row r="352" spans="1:22" ht="8.1" customHeight="1" x14ac:dyDescent="0.2">
      <c r="A352" s="29"/>
      <c r="B352" s="25"/>
      <c r="C352" s="25"/>
      <c r="D352" s="35"/>
      <c r="E352" s="38"/>
      <c r="F352" s="5">
        <v>125</v>
      </c>
      <c r="G352" s="6" t="s">
        <v>30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4"/>
      <c r="U352" s="14"/>
      <c r="V352" s="27"/>
    </row>
    <row r="353" spans="1:22" ht="8.1" customHeight="1" x14ac:dyDescent="0.2">
      <c r="A353" s="29"/>
      <c r="B353" s="25"/>
      <c r="C353" s="25"/>
      <c r="D353" s="35"/>
      <c r="E353" s="38"/>
      <c r="F353" s="5">
        <v>131</v>
      </c>
      <c r="G353" s="6" t="s">
        <v>27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4"/>
      <c r="U353" s="14"/>
      <c r="V353" s="27"/>
    </row>
    <row r="354" spans="1:22" ht="8.1" customHeight="1" x14ac:dyDescent="0.2">
      <c r="A354" s="30"/>
      <c r="B354" s="26"/>
      <c r="C354" s="26"/>
      <c r="D354" s="36"/>
      <c r="E354" s="39"/>
      <c r="F354" s="5">
        <v>131</v>
      </c>
      <c r="G354" s="6" t="s">
        <v>29</v>
      </c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4"/>
      <c r="U354" s="14"/>
      <c r="V354" s="27"/>
    </row>
    <row r="355" spans="1:22" ht="8.1" customHeight="1" x14ac:dyDescent="0.2">
      <c r="A355" s="28">
        <f>A350+1</f>
        <v>75</v>
      </c>
      <c r="B355" s="24">
        <v>14000</v>
      </c>
      <c r="C355" s="24">
        <v>5720270</v>
      </c>
      <c r="D355" s="34" t="s">
        <v>140</v>
      </c>
      <c r="E355" s="37" t="s">
        <v>38</v>
      </c>
      <c r="F355" s="5">
        <v>111</v>
      </c>
      <c r="G355" s="6" t="s">
        <v>20</v>
      </c>
      <c r="H355" s="7">
        <v>1650000</v>
      </c>
      <c r="I355" s="7">
        <v>1650000</v>
      </c>
      <c r="J355" s="7">
        <v>1650000</v>
      </c>
      <c r="K355" s="7">
        <v>1650000</v>
      </c>
      <c r="L355" s="7">
        <v>1650000</v>
      </c>
      <c r="M355" s="7">
        <v>1650000</v>
      </c>
      <c r="N355" s="7">
        <v>1650000</v>
      </c>
      <c r="O355" s="7">
        <v>1650000</v>
      </c>
      <c r="P355" s="7">
        <v>1650000</v>
      </c>
      <c r="Q355" s="7">
        <v>1650000</v>
      </c>
      <c r="R355" s="7">
        <v>1650000</v>
      </c>
      <c r="S355" s="7">
        <v>1650000</v>
      </c>
      <c r="T355" s="14">
        <f>SUM(H355:S355)</f>
        <v>19800000</v>
      </c>
      <c r="U355" s="14">
        <f>T355/12</f>
        <v>1650000</v>
      </c>
      <c r="V355" s="27">
        <f>T355+U355</f>
        <v>21450000</v>
      </c>
    </row>
    <row r="356" spans="1:22" ht="8.1" customHeight="1" x14ac:dyDescent="0.2">
      <c r="A356" s="29"/>
      <c r="B356" s="25"/>
      <c r="C356" s="25"/>
      <c r="D356" s="35"/>
      <c r="E356" s="38"/>
      <c r="F356" s="5">
        <v>123</v>
      </c>
      <c r="G356" s="6" t="s">
        <v>28</v>
      </c>
      <c r="H356" s="7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4"/>
      <c r="U356" s="14"/>
      <c r="V356" s="27"/>
    </row>
    <row r="357" spans="1:22" ht="8.1" customHeight="1" x14ac:dyDescent="0.2">
      <c r="A357" s="29"/>
      <c r="B357" s="25"/>
      <c r="C357" s="25"/>
      <c r="D357" s="35"/>
      <c r="E357" s="38"/>
      <c r="F357" s="5">
        <v>125</v>
      </c>
      <c r="G357" s="6" t="s">
        <v>30</v>
      </c>
      <c r="H357" s="7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4"/>
      <c r="U357" s="14"/>
      <c r="V357" s="27"/>
    </row>
    <row r="358" spans="1:22" ht="8.1" customHeight="1" x14ac:dyDescent="0.2">
      <c r="A358" s="29"/>
      <c r="B358" s="25"/>
      <c r="C358" s="25"/>
      <c r="D358" s="35"/>
      <c r="E358" s="38"/>
      <c r="F358" s="5">
        <v>131</v>
      </c>
      <c r="G358" s="6" t="s">
        <v>27</v>
      </c>
      <c r="H358" s="7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4"/>
      <c r="U358" s="14"/>
      <c r="V358" s="27"/>
    </row>
    <row r="359" spans="1:22" ht="8.1" customHeight="1" x14ac:dyDescent="0.2">
      <c r="A359" s="30"/>
      <c r="B359" s="26"/>
      <c r="C359" s="26"/>
      <c r="D359" s="36"/>
      <c r="E359" s="39"/>
      <c r="F359" s="5">
        <v>131</v>
      </c>
      <c r="G359" s="6" t="s">
        <v>29</v>
      </c>
      <c r="H359" s="7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4"/>
      <c r="U359" s="14"/>
      <c r="V359" s="27"/>
    </row>
    <row r="360" spans="1:22" ht="8.1" customHeight="1" x14ac:dyDescent="0.2">
      <c r="A360" s="28">
        <f>A355+1</f>
        <v>76</v>
      </c>
      <c r="B360" s="24">
        <v>14000</v>
      </c>
      <c r="C360" s="24">
        <v>7062472</v>
      </c>
      <c r="D360" s="34" t="s">
        <v>141</v>
      </c>
      <c r="E360" s="37" t="s">
        <v>38</v>
      </c>
      <c r="F360" s="5">
        <v>111</v>
      </c>
      <c r="G360" s="6" t="s">
        <v>20</v>
      </c>
      <c r="H360" s="7">
        <v>2300000</v>
      </c>
      <c r="I360" s="7">
        <v>2300000</v>
      </c>
      <c r="J360" s="7">
        <v>2300000</v>
      </c>
      <c r="K360" s="7">
        <v>2300000</v>
      </c>
      <c r="L360" s="7">
        <v>2300000</v>
      </c>
      <c r="M360" s="7">
        <v>2300000</v>
      </c>
      <c r="N360" s="7">
        <v>2300000</v>
      </c>
      <c r="O360" s="7">
        <v>2300000</v>
      </c>
      <c r="P360" s="7">
        <v>2450000</v>
      </c>
      <c r="Q360" s="7">
        <v>2450000</v>
      </c>
      <c r="R360" s="7">
        <v>2450000</v>
      </c>
      <c r="S360" s="7">
        <v>2450000</v>
      </c>
      <c r="T360" s="14">
        <f>SUM(H360:S360)</f>
        <v>28200000</v>
      </c>
      <c r="U360" s="14">
        <f>T360/12</f>
        <v>2350000</v>
      </c>
      <c r="V360" s="27">
        <f>T360+U360</f>
        <v>30550000</v>
      </c>
    </row>
    <row r="361" spans="1:22" ht="8.1" customHeight="1" x14ac:dyDescent="0.2">
      <c r="A361" s="29"/>
      <c r="B361" s="25"/>
      <c r="C361" s="25"/>
      <c r="D361" s="35"/>
      <c r="E361" s="38"/>
      <c r="F361" s="5">
        <v>123</v>
      </c>
      <c r="G361" s="6" t="s">
        <v>28</v>
      </c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4"/>
      <c r="U361" s="14"/>
      <c r="V361" s="27"/>
    </row>
    <row r="362" spans="1:22" ht="8.1" customHeight="1" x14ac:dyDescent="0.2">
      <c r="A362" s="29"/>
      <c r="B362" s="25"/>
      <c r="C362" s="25"/>
      <c r="D362" s="35"/>
      <c r="E362" s="38"/>
      <c r="F362" s="5">
        <v>125</v>
      </c>
      <c r="G362" s="6" t="s">
        <v>30</v>
      </c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4"/>
      <c r="U362" s="14"/>
      <c r="V362" s="27"/>
    </row>
    <row r="363" spans="1:22" ht="8.1" customHeight="1" x14ac:dyDescent="0.2">
      <c r="A363" s="29"/>
      <c r="B363" s="25"/>
      <c r="C363" s="25"/>
      <c r="D363" s="35"/>
      <c r="E363" s="38"/>
      <c r="F363" s="5">
        <v>131</v>
      </c>
      <c r="G363" s="6" t="s">
        <v>27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4"/>
      <c r="U363" s="14"/>
      <c r="V363" s="27"/>
    </row>
    <row r="364" spans="1:22" ht="8.1" customHeight="1" x14ac:dyDescent="0.2">
      <c r="A364" s="30"/>
      <c r="B364" s="26"/>
      <c r="C364" s="26"/>
      <c r="D364" s="36"/>
      <c r="E364" s="39"/>
      <c r="F364" s="5">
        <v>131</v>
      </c>
      <c r="G364" s="6" t="s">
        <v>29</v>
      </c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4"/>
      <c r="U364" s="14"/>
      <c r="V364" s="27"/>
    </row>
    <row r="365" spans="1:22" ht="8.1" customHeight="1" x14ac:dyDescent="0.2">
      <c r="A365" s="28">
        <f t="shared" ref="A365" si="22">A360+1</f>
        <v>77</v>
      </c>
      <c r="B365" s="24">
        <v>14000</v>
      </c>
      <c r="C365" s="24">
        <v>585895</v>
      </c>
      <c r="D365" s="40" t="s">
        <v>71</v>
      </c>
      <c r="E365" s="37" t="s">
        <v>38</v>
      </c>
      <c r="F365" s="5">
        <v>111</v>
      </c>
      <c r="G365" s="6" t="s">
        <v>20</v>
      </c>
      <c r="H365" s="7">
        <v>3000000</v>
      </c>
      <c r="I365" s="7">
        <v>3000000</v>
      </c>
      <c r="J365" s="7">
        <v>3000000</v>
      </c>
      <c r="K365" s="7">
        <v>3000000</v>
      </c>
      <c r="L365" s="7">
        <v>3000000</v>
      </c>
      <c r="M365" s="7">
        <v>3000000</v>
      </c>
      <c r="N365" s="7">
        <v>3000000</v>
      </c>
      <c r="O365" s="7">
        <v>3000000</v>
      </c>
      <c r="P365" s="7">
        <v>3000000</v>
      </c>
      <c r="Q365" s="7">
        <v>3000000</v>
      </c>
      <c r="R365" s="7">
        <v>3000000</v>
      </c>
      <c r="S365" s="7">
        <v>3000000</v>
      </c>
      <c r="T365" s="14">
        <f>SUM(H365:S365)</f>
        <v>36000000</v>
      </c>
      <c r="U365" s="14">
        <f>T365/12</f>
        <v>3000000</v>
      </c>
      <c r="V365" s="27">
        <f>T365+U365</f>
        <v>39000000</v>
      </c>
    </row>
    <row r="366" spans="1:22" ht="8.1" customHeight="1" x14ac:dyDescent="0.2">
      <c r="A366" s="29"/>
      <c r="B366" s="25"/>
      <c r="C366" s="25"/>
      <c r="D366" s="41"/>
      <c r="E366" s="38"/>
      <c r="F366" s="5">
        <v>123</v>
      </c>
      <c r="G366" s="6" t="s">
        <v>28</v>
      </c>
      <c r="H366" s="7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4"/>
      <c r="U366" s="14"/>
      <c r="V366" s="27"/>
    </row>
    <row r="367" spans="1:22" ht="8.1" customHeight="1" x14ac:dyDescent="0.2">
      <c r="A367" s="29"/>
      <c r="B367" s="25"/>
      <c r="C367" s="25"/>
      <c r="D367" s="41"/>
      <c r="E367" s="38"/>
      <c r="F367" s="5">
        <v>125</v>
      </c>
      <c r="G367" s="6" t="s">
        <v>30</v>
      </c>
      <c r="H367" s="7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4"/>
      <c r="U367" s="14"/>
      <c r="V367" s="27"/>
    </row>
    <row r="368" spans="1:22" ht="8.1" customHeight="1" x14ac:dyDescent="0.2">
      <c r="A368" s="29"/>
      <c r="B368" s="25"/>
      <c r="C368" s="25"/>
      <c r="D368" s="41"/>
      <c r="E368" s="38"/>
      <c r="F368" s="5">
        <v>131</v>
      </c>
      <c r="G368" s="6" t="s">
        <v>27</v>
      </c>
      <c r="H368" s="7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4"/>
      <c r="U368" s="14"/>
      <c r="V368" s="27"/>
    </row>
    <row r="369" spans="1:22" ht="8.1" customHeight="1" x14ac:dyDescent="0.2">
      <c r="A369" s="30"/>
      <c r="B369" s="26"/>
      <c r="C369" s="26"/>
      <c r="D369" s="42"/>
      <c r="E369" s="39"/>
      <c r="F369" s="5">
        <v>131</v>
      </c>
      <c r="G369" s="6" t="s">
        <v>29</v>
      </c>
      <c r="H369" s="7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4"/>
      <c r="U369" s="14"/>
      <c r="V369" s="27"/>
    </row>
    <row r="370" spans="1:22" ht="8.1" customHeight="1" x14ac:dyDescent="0.2">
      <c r="A370" s="28">
        <f t="shared" ref="A370" si="23">A365+1</f>
        <v>78</v>
      </c>
      <c r="B370" s="24">
        <v>14000</v>
      </c>
      <c r="C370" s="24">
        <v>2667304</v>
      </c>
      <c r="D370" s="34" t="s">
        <v>142</v>
      </c>
      <c r="E370" s="37" t="s">
        <v>38</v>
      </c>
      <c r="F370" s="5">
        <v>111</v>
      </c>
      <c r="G370" s="6" t="s">
        <v>20</v>
      </c>
      <c r="H370" s="7">
        <v>600000</v>
      </c>
      <c r="I370" s="7">
        <v>600000</v>
      </c>
      <c r="J370" s="7">
        <v>600000</v>
      </c>
      <c r="K370" s="7">
        <v>600000</v>
      </c>
      <c r="L370" s="7">
        <v>600000</v>
      </c>
      <c r="M370" s="7">
        <v>600000</v>
      </c>
      <c r="N370" s="7">
        <v>600000</v>
      </c>
      <c r="O370" s="7">
        <v>600000</v>
      </c>
      <c r="P370" s="7">
        <v>600000</v>
      </c>
      <c r="Q370" s="7">
        <v>600000</v>
      </c>
      <c r="R370" s="7">
        <v>600000</v>
      </c>
      <c r="S370" s="7">
        <v>600000</v>
      </c>
      <c r="T370" s="14">
        <f>SUM(H370:S370)</f>
        <v>7200000</v>
      </c>
      <c r="U370" s="14">
        <f>T370/12</f>
        <v>600000</v>
      </c>
      <c r="V370" s="27">
        <f>T370+U370</f>
        <v>7800000</v>
      </c>
    </row>
    <row r="371" spans="1:22" ht="8.1" customHeight="1" x14ac:dyDescent="0.2">
      <c r="A371" s="29"/>
      <c r="B371" s="25"/>
      <c r="C371" s="25"/>
      <c r="D371" s="35"/>
      <c r="E371" s="38"/>
      <c r="F371" s="5">
        <v>123</v>
      </c>
      <c r="G371" s="6" t="s">
        <v>28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4"/>
      <c r="U371" s="14"/>
      <c r="V371" s="27"/>
    </row>
    <row r="372" spans="1:22" ht="8.1" customHeight="1" x14ac:dyDescent="0.2">
      <c r="A372" s="29"/>
      <c r="B372" s="25"/>
      <c r="C372" s="25"/>
      <c r="D372" s="35"/>
      <c r="E372" s="38"/>
      <c r="F372" s="5">
        <v>125</v>
      </c>
      <c r="G372" s="6" t="s">
        <v>30</v>
      </c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4"/>
      <c r="U372" s="14"/>
      <c r="V372" s="27"/>
    </row>
    <row r="373" spans="1:22" ht="8.1" customHeight="1" x14ac:dyDescent="0.2">
      <c r="A373" s="29"/>
      <c r="B373" s="25"/>
      <c r="C373" s="25"/>
      <c r="D373" s="35"/>
      <c r="E373" s="38"/>
      <c r="F373" s="5">
        <v>131</v>
      </c>
      <c r="G373" s="6" t="s">
        <v>27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4"/>
      <c r="U373" s="14"/>
      <c r="V373" s="27"/>
    </row>
    <row r="374" spans="1:22" ht="8.1" customHeight="1" x14ac:dyDescent="0.2">
      <c r="A374" s="30"/>
      <c r="B374" s="26"/>
      <c r="C374" s="26"/>
      <c r="D374" s="36"/>
      <c r="E374" s="39"/>
      <c r="F374" s="5">
        <v>131</v>
      </c>
      <c r="G374" s="6" t="s">
        <v>29</v>
      </c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4"/>
      <c r="U374" s="14"/>
      <c r="V374" s="27"/>
    </row>
    <row r="375" spans="1:22" ht="8.1" customHeight="1" x14ac:dyDescent="0.2">
      <c r="A375" s="28">
        <f t="shared" ref="A375" si="24">A370+1</f>
        <v>79</v>
      </c>
      <c r="B375" s="24">
        <v>14000</v>
      </c>
      <c r="C375" s="24">
        <v>6673951</v>
      </c>
      <c r="D375" s="40" t="s">
        <v>143</v>
      </c>
      <c r="E375" s="37" t="s">
        <v>38</v>
      </c>
      <c r="F375" s="5">
        <v>111</v>
      </c>
      <c r="G375" s="6" t="s">
        <v>20</v>
      </c>
      <c r="H375" s="7">
        <v>1000000</v>
      </c>
      <c r="I375" s="7">
        <v>1000000</v>
      </c>
      <c r="J375" s="7">
        <v>1100000</v>
      </c>
      <c r="K375" s="7">
        <v>1100000</v>
      </c>
      <c r="L375" s="7">
        <v>1100000</v>
      </c>
      <c r="M375" s="7">
        <v>1100000</v>
      </c>
      <c r="N375" s="7">
        <v>1100000</v>
      </c>
      <c r="O375" s="7">
        <v>1100000</v>
      </c>
      <c r="P375" s="7">
        <v>1100000</v>
      </c>
      <c r="Q375" s="7">
        <v>1100000</v>
      </c>
      <c r="R375" s="7">
        <v>1100000</v>
      </c>
      <c r="S375" s="7">
        <v>1100000</v>
      </c>
      <c r="T375" s="14">
        <f>SUM(H375:S375)</f>
        <v>13000000</v>
      </c>
      <c r="U375" s="14">
        <f>T375/12</f>
        <v>1083333.3333333333</v>
      </c>
      <c r="V375" s="27">
        <f>T375+U375</f>
        <v>14083333.333333334</v>
      </c>
    </row>
    <row r="376" spans="1:22" ht="8.1" customHeight="1" x14ac:dyDescent="0.2">
      <c r="A376" s="29"/>
      <c r="B376" s="25"/>
      <c r="C376" s="25"/>
      <c r="D376" s="41"/>
      <c r="E376" s="38"/>
      <c r="F376" s="5">
        <v>123</v>
      </c>
      <c r="G376" s="6" t="s">
        <v>28</v>
      </c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4"/>
      <c r="U376" s="14"/>
      <c r="V376" s="27"/>
    </row>
    <row r="377" spans="1:22" ht="8.1" customHeight="1" x14ac:dyDescent="0.2">
      <c r="A377" s="29"/>
      <c r="B377" s="25"/>
      <c r="C377" s="25"/>
      <c r="D377" s="41"/>
      <c r="E377" s="38"/>
      <c r="F377" s="5">
        <v>125</v>
      </c>
      <c r="G377" s="6" t="s">
        <v>30</v>
      </c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4"/>
      <c r="U377" s="14"/>
      <c r="V377" s="27"/>
    </row>
    <row r="378" spans="1:22" ht="8.1" customHeight="1" x14ac:dyDescent="0.2">
      <c r="A378" s="29"/>
      <c r="B378" s="25"/>
      <c r="C378" s="25"/>
      <c r="D378" s="41"/>
      <c r="E378" s="38"/>
      <c r="F378" s="5">
        <v>131</v>
      </c>
      <c r="G378" s="6" t="s">
        <v>27</v>
      </c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4"/>
      <c r="U378" s="14"/>
      <c r="V378" s="27"/>
    </row>
    <row r="379" spans="1:22" ht="8.1" customHeight="1" x14ac:dyDescent="0.2">
      <c r="A379" s="30"/>
      <c r="B379" s="26"/>
      <c r="C379" s="26"/>
      <c r="D379" s="42"/>
      <c r="E379" s="39"/>
      <c r="F379" s="5">
        <v>131</v>
      </c>
      <c r="G379" s="6" t="s">
        <v>29</v>
      </c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4"/>
      <c r="U379" s="14"/>
      <c r="V379" s="27"/>
    </row>
    <row r="380" spans="1:22" ht="8.1" customHeight="1" x14ac:dyDescent="0.2">
      <c r="A380" s="28">
        <f>A375+1</f>
        <v>80</v>
      </c>
      <c r="B380" s="24">
        <v>14000</v>
      </c>
      <c r="C380" s="24">
        <v>2526223</v>
      </c>
      <c r="D380" s="34" t="s">
        <v>144</v>
      </c>
      <c r="E380" s="37" t="s">
        <v>38</v>
      </c>
      <c r="F380" s="5">
        <v>111</v>
      </c>
      <c r="G380" s="6" t="s">
        <v>20</v>
      </c>
      <c r="H380" s="7">
        <v>1000000</v>
      </c>
      <c r="I380" s="7">
        <v>1000000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14">
        <f>SUM(H380:S380)</f>
        <v>2000000</v>
      </c>
      <c r="U380" s="14">
        <f>T380/12</f>
        <v>166666.66666666666</v>
      </c>
      <c r="V380" s="27">
        <f>T380+U380</f>
        <v>2166666.6666666665</v>
      </c>
    </row>
    <row r="381" spans="1:22" ht="8.1" customHeight="1" x14ac:dyDescent="0.2">
      <c r="A381" s="29"/>
      <c r="B381" s="25"/>
      <c r="C381" s="25"/>
      <c r="D381" s="35"/>
      <c r="E381" s="38"/>
      <c r="F381" s="5">
        <v>123</v>
      </c>
      <c r="G381" s="6" t="s">
        <v>28</v>
      </c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4"/>
      <c r="U381" s="14"/>
      <c r="V381" s="27"/>
    </row>
    <row r="382" spans="1:22" ht="8.1" customHeight="1" x14ac:dyDescent="0.2">
      <c r="A382" s="29"/>
      <c r="B382" s="25"/>
      <c r="C382" s="25"/>
      <c r="D382" s="35"/>
      <c r="E382" s="38"/>
      <c r="F382" s="5">
        <v>125</v>
      </c>
      <c r="G382" s="6" t="s">
        <v>30</v>
      </c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4"/>
      <c r="U382" s="14"/>
      <c r="V382" s="27"/>
    </row>
    <row r="383" spans="1:22" ht="8.1" customHeight="1" x14ac:dyDescent="0.2">
      <c r="A383" s="29"/>
      <c r="B383" s="25"/>
      <c r="C383" s="25"/>
      <c r="D383" s="35"/>
      <c r="E383" s="38"/>
      <c r="F383" s="5">
        <v>131</v>
      </c>
      <c r="G383" s="6" t="s">
        <v>27</v>
      </c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4"/>
      <c r="U383" s="14"/>
      <c r="V383" s="27"/>
    </row>
    <row r="384" spans="1:22" ht="8.1" customHeight="1" x14ac:dyDescent="0.2">
      <c r="A384" s="30"/>
      <c r="B384" s="26"/>
      <c r="C384" s="26"/>
      <c r="D384" s="36"/>
      <c r="E384" s="39"/>
      <c r="F384" s="5">
        <v>131</v>
      </c>
      <c r="G384" s="6" t="s">
        <v>29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4"/>
      <c r="U384" s="14"/>
      <c r="V384" s="27"/>
    </row>
    <row r="385" spans="1:22" ht="8.1" customHeight="1" x14ac:dyDescent="0.2">
      <c r="A385" s="28">
        <f t="shared" ref="A385" si="25">A380+1</f>
        <v>81</v>
      </c>
      <c r="B385" s="24">
        <v>14000</v>
      </c>
      <c r="C385" s="24">
        <v>1579138</v>
      </c>
      <c r="D385" s="34" t="s">
        <v>145</v>
      </c>
      <c r="E385" s="37" t="s">
        <v>38</v>
      </c>
      <c r="F385" s="5">
        <v>111</v>
      </c>
      <c r="G385" s="6" t="s">
        <v>20</v>
      </c>
      <c r="H385" s="7">
        <v>1100000</v>
      </c>
      <c r="I385" s="7">
        <v>1100000</v>
      </c>
      <c r="J385" s="7">
        <v>1100000</v>
      </c>
      <c r="K385" s="7">
        <v>1100000</v>
      </c>
      <c r="L385" s="7">
        <v>1100000</v>
      </c>
      <c r="M385" s="7">
        <v>1100000</v>
      </c>
      <c r="N385" s="7">
        <v>1100000</v>
      </c>
      <c r="O385" s="7">
        <v>1100000</v>
      </c>
      <c r="P385" s="7">
        <v>1100000</v>
      </c>
      <c r="Q385" s="7">
        <v>1100000</v>
      </c>
      <c r="R385" s="7">
        <v>1100000</v>
      </c>
      <c r="S385" s="7">
        <v>1100000</v>
      </c>
      <c r="T385" s="14">
        <f>SUM(H385:S385)</f>
        <v>13200000</v>
      </c>
      <c r="U385" s="14">
        <f>T385/12</f>
        <v>1100000</v>
      </c>
      <c r="V385" s="27">
        <f>T385+U385</f>
        <v>14300000</v>
      </c>
    </row>
    <row r="386" spans="1:22" ht="8.1" customHeight="1" x14ac:dyDescent="0.2">
      <c r="A386" s="29"/>
      <c r="B386" s="25"/>
      <c r="C386" s="25"/>
      <c r="D386" s="35"/>
      <c r="E386" s="38"/>
      <c r="F386" s="5">
        <v>123</v>
      </c>
      <c r="G386" s="6" t="s">
        <v>28</v>
      </c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4"/>
      <c r="U386" s="14"/>
      <c r="V386" s="27"/>
    </row>
    <row r="387" spans="1:22" ht="8.1" customHeight="1" x14ac:dyDescent="0.2">
      <c r="A387" s="29"/>
      <c r="B387" s="25"/>
      <c r="C387" s="25"/>
      <c r="D387" s="35"/>
      <c r="E387" s="38"/>
      <c r="F387" s="5">
        <v>125</v>
      </c>
      <c r="G387" s="6" t="s">
        <v>30</v>
      </c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4"/>
      <c r="U387" s="14"/>
      <c r="V387" s="27"/>
    </row>
    <row r="388" spans="1:22" ht="8.1" customHeight="1" x14ac:dyDescent="0.2">
      <c r="A388" s="29"/>
      <c r="B388" s="25"/>
      <c r="C388" s="25"/>
      <c r="D388" s="35"/>
      <c r="E388" s="38"/>
      <c r="F388" s="5">
        <v>131</v>
      </c>
      <c r="G388" s="6" t="s">
        <v>27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4"/>
      <c r="U388" s="14"/>
      <c r="V388" s="27"/>
    </row>
    <row r="389" spans="1:22" ht="8.1" customHeight="1" x14ac:dyDescent="0.2">
      <c r="A389" s="30"/>
      <c r="B389" s="26"/>
      <c r="C389" s="26"/>
      <c r="D389" s="36"/>
      <c r="E389" s="39"/>
      <c r="F389" s="5">
        <v>131</v>
      </c>
      <c r="G389" s="6" t="s">
        <v>29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4"/>
      <c r="U389" s="14"/>
      <c r="V389" s="27"/>
    </row>
    <row r="390" spans="1:22" ht="8.1" customHeight="1" x14ac:dyDescent="0.2">
      <c r="A390" s="28">
        <f t="shared" ref="A390" si="26">A385+1</f>
        <v>82</v>
      </c>
      <c r="B390" s="24">
        <v>14000</v>
      </c>
      <c r="C390" s="24">
        <v>6611274</v>
      </c>
      <c r="D390" s="34" t="s">
        <v>146</v>
      </c>
      <c r="E390" s="37" t="s">
        <v>38</v>
      </c>
      <c r="F390" s="5">
        <v>111</v>
      </c>
      <c r="G390" s="6" t="s">
        <v>20</v>
      </c>
      <c r="H390" s="7">
        <v>1000000</v>
      </c>
      <c r="I390" s="7">
        <v>1000000</v>
      </c>
      <c r="J390" s="7">
        <v>1000000</v>
      </c>
      <c r="K390" s="7">
        <v>1000000</v>
      </c>
      <c r="L390" s="7">
        <v>1000000</v>
      </c>
      <c r="M390" s="7">
        <v>1000000</v>
      </c>
      <c r="N390" s="7">
        <v>1000000</v>
      </c>
      <c r="O390" s="7">
        <v>1000000</v>
      </c>
      <c r="P390" s="7">
        <v>1000000</v>
      </c>
      <c r="Q390" s="7">
        <v>1000000</v>
      </c>
      <c r="R390" s="7">
        <v>1000000</v>
      </c>
      <c r="S390" s="7">
        <v>1000000</v>
      </c>
      <c r="T390" s="14">
        <f t="shared" ref="T390" si="27">SUM(H390:S390)</f>
        <v>12000000</v>
      </c>
      <c r="U390" s="14">
        <f>T390/12</f>
        <v>1000000</v>
      </c>
      <c r="V390" s="27">
        <f>T390+U390</f>
        <v>13000000</v>
      </c>
    </row>
    <row r="391" spans="1:22" ht="8.1" customHeight="1" x14ac:dyDescent="0.2">
      <c r="A391" s="29"/>
      <c r="B391" s="25"/>
      <c r="C391" s="25"/>
      <c r="D391" s="35"/>
      <c r="E391" s="38"/>
      <c r="F391" s="5">
        <v>123</v>
      </c>
      <c r="G391" s="6" t="s">
        <v>28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4"/>
      <c r="U391" s="14"/>
      <c r="V391" s="27"/>
    </row>
    <row r="392" spans="1:22" ht="8.1" customHeight="1" x14ac:dyDescent="0.2">
      <c r="A392" s="29"/>
      <c r="B392" s="25"/>
      <c r="C392" s="25"/>
      <c r="D392" s="35"/>
      <c r="E392" s="38"/>
      <c r="F392" s="5">
        <v>125</v>
      </c>
      <c r="G392" s="6" t="s">
        <v>30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4"/>
      <c r="U392" s="14"/>
      <c r="V392" s="27"/>
    </row>
    <row r="393" spans="1:22" ht="8.1" customHeight="1" x14ac:dyDescent="0.2">
      <c r="A393" s="29"/>
      <c r="B393" s="25"/>
      <c r="C393" s="25"/>
      <c r="D393" s="35"/>
      <c r="E393" s="38"/>
      <c r="F393" s="5">
        <v>131</v>
      </c>
      <c r="G393" s="6" t="s">
        <v>27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4"/>
      <c r="U393" s="14"/>
      <c r="V393" s="27"/>
    </row>
    <row r="394" spans="1:22" ht="8.1" customHeight="1" x14ac:dyDescent="0.2">
      <c r="A394" s="30"/>
      <c r="B394" s="26"/>
      <c r="C394" s="26"/>
      <c r="D394" s="36"/>
      <c r="E394" s="39"/>
      <c r="F394" s="5">
        <v>131</v>
      </c>
      <c r="G394" s="6" t="s">
        <v>29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4"/>
      <c r="U394" s="14"/>
      <c r="V394" s="27"/>
    </row>
    <row r="395" spans="1:22" ht="8.1" customHeight="1" x14ac:dyDescent="0.2">
      <c r="A395" s="28">
        <f>A390+1</f>
        <v>83</v>
      </c>
      <c r="B395" s="24">
        <v>14000</v>
      </c>
      <c r="C395" s="24">
        <v>2975312</v>
      </c>
      <c r="D395" s="34" t="s">
        <v>73</v>
      </c>
      <c r="E395" s="37" t="s">
        <v>38</v>
      </c>
      <c r="F395" s="5">
        <v>111</v>
      </c>
      <c r="G395" s="6" t="s">
        <v>20</v>
      </c>
      <c r="H395" s="7">
        <v>3850000</v>
      </c>
      <c r="I395" s="7">
        <v>3850000</v>
      </c>
      <c r="J395" s="7">
        <v>3850000</v>
      </c>
      <c r="K395" s="7">
        <v>3850000</v>
      </c>
      <c r="L395" s="7">
        <v>3850000</v>
      </c>
      <c r="M395" s="7">
        <v>3850000</v>
      </c>
      <c r="N395" s="7">
        <v>3850000</v>
      </c>
      <c r="O395" s="7">
        <v>3850000</v>
      </c>
      <c r="P395" s="7">
        <v>3850000</v>
      </c>
      <c r="Q395" s="7">
        <v>3850000</v>
      </c>
      <c r="R395" s="7">
        <v>3850000</v>
      </c>
      <c r="S395" s="7">
        <v>3850000</v>
      </c>
      <c r="T395" s="14">
        <f>SUM(H395:S395)</f>
        <v>46200000</v>
      </c>
      <c r="U395" s="14">
        <f>T395/12</f>
        <v>3850000</v>
      </c>
      <c r="V395" s="27">
        <f>T395+U395</f>
        <v>50050000</v>
      </c>
    </row>
    <row r="396" spans="1:22" ht="8.1" customHeight="1" x14ac:dyDescent="0.2">
      <c r="A396" s="29"/>
      <c r="B396" s="25"/>
      <c r="C396" s="25"/>
      <c r="D396" s="35"/>
      <c r="E396" s="38"/>
      <c r="F396" s="5">
        <v>123</v>
      </c>
      <c r="G396" s="6" t="s">
        <v>28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4"/>
      <c r="U396" s="14"/>
      <c r="V396" s="27"/>
    </row>
    <row r="397" spans="1:22" ht="8.1" customHeight="1" x14ac:dyDescent="0.2">
      <c r="A397" s="29"/>
      <c r="B397" s="25"/>
      <c r="C397" s="25"/>
      <c r="D397" s="35"/>
      <c r="E397" s="38"/>
      <c r="F397" s="5">
        <v>125</v>
      </c>
      <c r="G397" s="6" t="s">
        <v>30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4"/>
      <c r="U397" s="14"/>
      <c r="V397" s="27"/>
    </row>
    <row r="398" spans="1:22" ht="8.1" customHeight="1" x14ac:dyDescent="0.2">
      <c r="A398" s="29"/>
      <c r="B398" s="25"/>
      <c r="C398" s="25"/>
      <c r="D398" s="35"/>
      <c r="E398" s="38"/>
      <c r="F398" s="5">
        <v>131</v>
      </c>
      <c r="G398" s="6" t="s">
        <v>27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4"/>
      <c r="U398" s="14"/>
      <c r="V398" s="27"/>
    </row>
    <row r="399" spans="1:22" ht="8.1" customHeight="1" x14ac:dyDescent="0.2">
      <c r="A399" s="29"/>
      <c r="B399" s="25"/>
      <c r="C399" s="25"/>
      <c r="D399" s="35"/>
      <c r="E399" s="38"/>
      <c r="F399" s="5">
        <v>131</v>
      </c>
      <c r="G399" s="6" t="s">
        <v>29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4"/>
      <c r="U399" s="14"/>
      <c r="V399" s="27"/>
    </row>
    <row r="400" spans="1:22" ht="8.1" customHeight="1" x14ac:dyDescent="0.2">
      <c r="A400" s="29"/>
      <c r="B400" s="25"/>
      <c r="C400" s="25"/>
      <c r="D400" s="35"/>
      <c r="E400" s="38"/>
      <c r="F400" s="5">
        <v>232</v>
      </c>
      <c r="G400" s="6" t="s">
        <v>26</v>
      </c>
      <c r="H400" s="7"/>
      <c r="I400" s="7"/>
      <c r="J400" s="7"/>
      <c r="K400" s="7"/>
      <c r="L400" s="13"/>
      <c r="M400" s="13"/>
      <c r="N400" s="13"/>
      <c r="O400" s="13"/>
      <c r="P400" s="13"/>
      <c r="Q400" s="13"/>
      <c r="R400" s="13"/>
      <c r="S400" s="13"/>
      <c r="T400" s="15"/>
      <c r="U400" s="14"/>
      <c r="V400" s="27"/>
    </row>
    <row r="401" spans="1:22" ht="8.1" customHeight="1" x14ac:dyDescent="0.2">
      <c r="A401" s="28">
        <f>A395+1</f>
        <v>84</v>
      </c>
      <c r="B401" s="24">
        <v>14000</v>
      </c>
      <c r="C401" s="24">
        <v>1506720</v>
      </c>
      <c r="D401" s="34" t="s">
        <v>74</v>
      </c>
      <c r="E401" s="37" t="s">
        <v>38</v>
      </c>
      <c r="F401" s="5">
        <v>111</v>
      </c>
      <c r="G401" s="6" t="s">
        <v>20</v>
      </c>
      <c r="H401" s="7">
        <v>1500000</v>
      </c>
      <c r="I401" s="7">
        <v>1500000</v>
      </c>
      <c r="J401" s="7">
        <v>1500000</v>
      </c>
      <c r="K401" s="7">
        <v>1500000</v>
      </c>
      <c r="L401" s="7">
        <v>1500000</v>
      </c>
      <c r="M401" s="7">
        <v>1500000</v>
      </c>
      <c r="N401" s="7">
        <v>1500000</v>
      </c>
      <c r="O401" s="7">
        <v>1500000</v>
      </c>
      <c r="P401" s="7">
        <v>1500000</v>
      </c>
      <c r="Q401" s="7">
        <v>1500000</v>
      </c>
      <c r="R401" s="7">
        <v>1500000</v>
      </c>
      <c r="S401" s="7">
        <v>1500000</v>
      </c>
      <c r="T401" s="14">
        <f>SUM(H401:S401)</f>
        <v>18000000</v>
      </c>
      <c r="U401" s="14">
        <f>T401/12</f>
        <v>1500000</v>
      </c>
      <c r="V401" s="27">
        <f>T401+U401</f>
        <v>19500000</v>
      </c>
    </row>
    <row r="402" spans="1:22" ht="8.1" customHeight="1" x14ac:dyDescent="0.2">
      <c r="A402" s="29"/>
      <c r="B402" s="25"/>
      <c r="C402" s="25"/>
      <c r="D402" s="35"/>
      <c r="E402" s="38"/>
      <c r="F402" s="5">
        <v>123</v>
      </c>
      <c r="G402" s="6" t="s">
        <v>28</v>
      </c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4"/>
      <c r="U402" s="14"/>
      <c r="V402" s="27"/>
    </row>
    <row r="403" spans="1:22" ht="8.1" customHeight="1" x14ac:dyDescent="0.2">
      <c r="A403" s="29"/>
      <c r="B403" s="25"/>
      <c r="C403" s="25"/>
      <c r="D403" s="35"/>
      <c r="E403" s="38"/>
      <c r="F403" s="5">
        <v>125</v>
      </c>
      <c r="G403" s="6" t="s">
        <v>30</v>
      </c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4"/>
      <c r="U403" s="14"/>
      <c r="V403" s="27"/>
    </row>
    <row r="404" spans="1:22" ht="8.1" customHeight="1" x14ac:dyDescent="0.2">
      <c r="A404" s="29"/>
      <c r="B404" s="25"/>
      <c r="C404" s="25"/>
      <c r="D404" s="35"/>
      <c r="E404" s="38"/>
      <c r="F404" s="5">
        <v>131</v>
      </c>
      <c r="G404" s="6" t="s">
        <v>27</v>
      </c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4"/>
      <c r="U404" s="14"/>
      <c r="V404" s="27"/>
    </row>
    <row r="405" spans="1:22" ht="8.1" customHeight="1" x14ac:dyDescent="0.2">
      <c r="A405" s="30"/>
      <c r="B405" s="26"/>
      <c r="C405" s="26"/>
      <c r="D405" s="36"/>
      <c r="E405" s="39"/>
      <c r="F405" s="5">
        <v>131</v>
      </c>
      <c r="G405" s="6" t="s">
        <v>29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4"/>
      <c r="U405" s="14"/>
      <c r="V405" s="27"/>
    </row>
    <row r="406" spans="1:22" ht="8.1" customHeight="1" x14ac:dyDescent="0.2">
      <c r="A406" s="28">
        <f>A401+1</f>
        <v>85</v>
      </c>
      <c r="B406" s="24">
        <v>14000</v>
      </c>
      <c r="C406" s="24">
        <v>4526319</v>
      </c>
      <c r="D406" s="40" t="s">
        <v>75</v>
      </c>
      <c r="E406" s="37" t="s">
        <v>38</v>
      </c>
      <c r="F406" s="5">
        <v>111</v>
      </c>
      <c r="G406" s="6" t="s">
        <v>20</v>
      </c>
      <c r="H406" s="7">
        <v>600000</v>
      </c>
      <c r="I406" s="7">
        <v>600000</v>
      </c>
      <c r="J406" s="7">
        <v>600000</v>
      </c>
      <c r="K406" s="7">
        <v>600000</v>
      </c>
      <c r="L406" s="7">
        <v>600000</v>
      </c>
      <c r="M406" s="7">
        <v>600000</v>
      </c>
      <c r="N406" s="7">
        <v>600000</v>
      </c>
      <c r="O406" s="7">
        <v>600000</v>
      </c>
      <c r="P406" s="7">
        <v>600000</v>
      </c>
      <c r="Q406" s="7">
        <v>600000</v>
      </c>
      <c r="R406" s="7">
        <v>600000</v>
      </c>
      <c r="S406" s="7"/>
      <c r="T406" s="14">
        <f>SUM(H406:S406)</f>
        <v>6600000</v>
      </c>
      <c r="U406" s="14">
        <f>T406/12</f>
        <v>550000</v>
      </c>
      <c r="V406" s="27">
        <f>T406+U406</f>
        <v>7150000</v>
      </c>
    </row>
    <row r="407" spans="1:22" ht="8.1" customHeight="1" x14ac:dyDescent="0.2">
      <c r="A407" s="29"/>
      <c r="B407" s="25"/>
      <c r="C407" s="25"/>
      <c r="D407" s="41"/>
      <c r="E407" s="38"/>
      <c r="F407" s="5">
        <v>123</v>
      </c>
      <c r="G407" s="6" t="s">
        <v>28</v>
      </c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4"/>
      <c r="U407" s="14"/>
      <c r="V407" s="27"/>
    </row>
    <row r="408" spans="1:22" ht="8.1" customHeight="1" x14ac:dyDescent="0.2">
      <c r="A408" s="29"/>
      <c r="B408" s="25"/>
      <c r="C408" s="25"/>
      <c r="D408" s="41"/>
      <c r="E408" s="38"/>
      <c r="F408" s="5">
        <v>125</v>
      </c>
      <c r="G408" s="6" t="s">
        <v>30</v>
      </c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4"/>
      <c r="U408" s="14"/>
      <c r="V408" s="27"/>
    </row>
    <row r="409" spans="1:22" ht="8.1" customHeight="1" x14ac:dyDescent="0.2">
      <c r="A409" s="29"/>
      <c r="B409" s="25"/>
      <c r="C409" s="25"/>
      <c r="D409" s="41"/>
      <c r="E409" s="38"/>
      <c r="F409" s="5">
        <v>131</v>
      </c>
      <c r="G409" s="6" t="s">
        <v>27</v>
      </c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4"/>
      <c r="U409" s="14"/>
      <c r="V409" s="27"/>
    </row>
    <row r="410" spans="1:22" ht="8.1" customHeight="1" x14ac:dyDescent="0.2">
      <c r="A410" s="30"/>
      <c r="B410" s="26"/>
      <c r="C410" s="26"/>
      <c r="D410" s="42"/>
      <c r="E410" s="39"/>
      <c r="F410" s="5">
        <v>131</v>
      </c>
      <c r="G410" s="6" t="s">
        <v>29</v>
      </c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4"/>
      <c r="U410" s="14"/>
      <c r="V410" s="27"/>
    </row>
    <row r="411" spans="1:22" ht="8.1" customHeight="1" x14ac:dyDescent="0.2">
      <c r="A411" s="28">
        <f t="shared" ref="A411" si="28">A406+1</f>
        <v>86</v>
      </c>
      <c r="B411" s="24">
        <v>14000</v>
      </c>
      <c r="C411" s="24">
        <v>2608985</v>
      </c>
      <c r="D411" s="40" t="s">
        <v>76</v>
      </c>
      <c r="E411" s="37" t="s">
        <v>38</v>
      </c>
      <c r="F411" s="5">
        <v>111</v>
      </c>
      <c r="G411" s="6" t="s">
        <v>20</v>
      </c>
      <c r="H411" s="7">
        <v>500000</v>
      </c>
      <c r="I411" s="7">
        <v>500000</v>
      </c>
      <c r="J411" s="7">
        <v>500000</v>
      </c>
      <c r="K411" s="7">
        <v>500000</v>
      </c>
      <c r="L411" s="7">
        <v>500000</v>
      </c>
      <c r="M411" s="7">
        <v>500000</v>
      </c>
      <c r="N411" s="7">
        <v>500000</v>
      </c>
      <c r="O411" s="7">
        <v>500000</v>
      </c>
      <c r="P411" s="7">
        <v>500000</v>
      </c>
      <c r="Q411" s="7">
        <v>500000</v>
      </c>
      <c r="R411" s="7">
        <v>500000</v>
      </c>
      <c r="S411" s="7">
        <v>500000</v>
      </c>
      <c r="T411" s="14">
        <f>SUM(H411:S411)</f>
        <v>6000000</v>
      </c>
      <c r="U411" s="14">
        <f>T411/12</f>
        <v>500000</v>
      </c>
      <c r="V411" s="27">
        <f>T411+U411</f>
        <v>6500000</v>
      </c>
    </row>
    <row r="412" spans="1:22" ht="8.1" customHeight="1" x14ac:dyDescent="0.2">
      <c r="A412" s="29"/>
      <c r="B412" s="25"/>
      <c r="C412" s="25"/>
      <c r="D412" s="41"/>
      <c r="E412" s="38"/>
      <c r="F412" s="5">
        <v>123</v>
      </c>
      <c r="G412" s="6" t="s">
        <v>28</v>
      </c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4"/>
      <c r="U412" s="14"/>
      <c r="V412" s="27"/>
    </row>
    <row r="413" spans="1:22" ht="8.1" customHeight="1" x14ac:dyDescent="0.2">
      <c r="A413" s="29"/>
      <c r="B413" s="25"/>
      <c r="C413" s="25"/>
      <c r="D413" s="41"/>
      <c r="E413" s="38"/>
      <c r="F413" s="5">
        <v>125</v>
      </c>
      <c r="G413" s="6" t="s">
        <v>30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4"/>
      <c r="U413" s="14"/>
      <c r="V413" s="27"/>
    </row>
    <row r="414" spans="1:22" ht="8.1" customHeight="1" x14ac:dyDescent="0.2">
      <c r="A414" s="29"/>
      <c r="B414" s="25"/>
      <c r="C414" s="25"/>
      <c r="D414" s="41"/>
      <c r="E414" s="38"/>
      <c r="F414" s="5">
        <v>131</v>
      </c>
      <c r="G414" s="6" t="s">
        <v>27</v>
      </c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4"/>
      <c r="U414" s="14"/>
      <c r="V414" s="27"/>
    </row>
    <row r="415" spans="1:22" ht="8.1" customHeight="1" x14ac:dyDescent="0.2">
      <c r="A415" s="30"/>
      <c r="B415" s="26"/>
      <c r="C415" s="26"/>
      <c r="D415" s="42"/>
      <c r="E415" s="39"/>
      <c r="F415" s="5">
        <v>131</v>
      </c>
      <c r="G415" s="6" t="s">
        <v>29</v>
      </c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4"/>
      <c r="U415" s="14"/>
      <c r="V415" s="27"/>
    </row>
    <row r="416" spans="1:22" ht="8.1" customHeight="1" x14ac:dyDescent="0.2">
      <c r="A416" s="28">
        <f t="shared" ref="A416" si="29">A411+1</f>
        <v>87</v>
      </c>
      <c r="B416" s="24">
        <v>14000</v>
      </c>
      <c r="C416" s="24">
        <v>4099232</v>
      </c>
      <c r="D416" s="40" t="s">
        <v>77</v>
      </c>
      <c r="E416" s="37" t="s">
        <v>38</v>
      </c>
      <c r="F416" s="5">
        <v>111</v>
      </c>
      <c r="G416" s="6" t="s">
        <v>20</v>
      </c>
      <c r="H416" s="7">
        <v>1820000</v>
      </c>
      <c r="I416" s="7">
        <v>1820000</v>
      </c>
      <c r="J416" s="7">
        <v>1820000</v>
      </c>
      <c r="K416" s="7">
        <v>1820000</v>
      </c>
      <c r="L416" s="7">
        <v>1820000</v>
      </c>
      <c r="M416" s="7">
        <v>1820000</v>
      </c>
      <c r="N416" s="7">
        <v>1820000</v>
      </c>
      <c r="O416" s="7">
        <v>1820000</v>
      </c>
      <c r="P416" s="7">
        <v>1820000</v>
      </c>
      <c r="Q416" s="7">
        <v>1820000</v>
      </c>
      <c r="R416" s="7">
        <v>1820000</v>
      </c>
      <c r="S416" s="7">
        <v>1820000</v>
      </c>
      <c r="T416" s="14">
        <f>SUM(H416:S416)</f>
        <v>21840000</v>
      </c>
      <c r="U416" s="14">
        <f>T416/12</f>
        <v>1820000</v>
      </c>
      <c r="V416" s="27">
        <f>T416+U416</f>
        <v>23660000</v>
      </c>
    </row>
    <row r="417" spans="1:22" ht="8.1" customHeight="1" x14ac:dyDescent="0.2">
      <c r="A417" s="29"/>
      <c r="B417" s="25"/>
      <c r="C417" s="25"/>
      <c r="D417" s="41"/>
      <c r="E417" s="38"/>
      <c r="F417" s="5">
        <v>123</v>
      </c>
      <c r="G417" s="6" t="s">
        <v>28</v>
      </c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4"/>
      <c r="U417" s="14"/>
      <c r="V417" s="27"/>
    </row>
    <row r="418" spans="1:22" ht="8.1" customHeight="1" x14ac:dyDescent="0.2">
      <c r="A418" s="29"/>
      <c r="B418" s="25"/>
      <c r="C418" s="25"/>
      <c r="D418" s="41"/>
      <c r="E418" s="38"/>
      <c r="F418" s="5">
        <v>125</v>
      </c>
      <c r="G418" s="6" t="s">
        <v>30</v>
      </c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4"/>
      <c r="U418" s="14"/>
      <c r="V418" s="27"/>
    </row>
    <row r="419" spans="1:22" ht="8.25" customHeight="1" x14ac:dyDescent="0.2">
      <c r="A419" s="29"/>
      <c r="B419" s="25"/>
      <c r="C419" s="25"/>
      <c r="D419" s="41"/>
      <c r="E419" s="38"/>
      <c r="F419" s="5">
        <v>131</v>
      </c>
      <c r="G419" s="6" t="s">
        <v>27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4"/>
      <c r="U419" s="14"/>
      <c r="V419" s="27"/>
    </row>
    <row r="420" spans="1:22" ht="8.1" customHeight="1" x14ac:dyDescent="0.2">
      <c r="A420" s="30"/>
      <c r="B420" s="26"/>
      <c r="C420" s="26"/>
      <c r="D420" s="42"/>
      <c r="E420" s="39"/>
      <c r="F420" s="5">
        <v>131</v>
      </c>
      <c r="G420" s="6" t="s">
        <v>29</v>
      </c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4"/>
      <c r="U420" s="14"/>
      <c r="V420" s="27"/>
    </row>
    <row r="421" spans="1:22" ht="8.1" customHeight="1" x14ac:dyDescent="0.2">
      <c r="A421" s="28">
        <f>A416+1</f>
        <v>88</v>
      </c>
      <c r="B421" s="24">
        <v>14000</v>
      </c>
      <c r="C421" s="24">
        <v>455083</v>
      </c>
      <c r="D421" s="40" t="s">
        <v>78</v>
      </c>
      <c r="E421" s="37" t="s">
        <v>38</v>
      </c>
      <c r="F421" s="5">
        <v>111</v>
      </c>
      <c r="G421" s="6" t="s">
        <v>20</v>
      </c>
      <c r="H421" s="7">
        <v>1320000</v>
      </c>
      <c r="I421" s="7">
        <v>1320000</v>
      </c>
      <c r="J421" s="7">
        <v>1320000</v>
      </c>
      <c r="K421" s="7">
        <v>1320000</v>
      </c>
      <c r="L421" s="7">
        <v>1320000</v>
      </c>
      <c r="M421" s="7">
        <v>1320000</v>
      </c>
      <c r="N421" s="7">
        <v>1320000</v>
      </c>
      <c r="O421" s="7">
        <v>1320000</v>
      </c>
      <c r="P421" s="7">
        <v>1320000</v>
      </c>
      <c r="Q421" s="7">
        <v>1320000</v>
      </c>
      <c r="R421" s="7">
        <v>1320000</v>
      </c>
      <c r="S421" s="7">
        <v>1320000</v>
      </c>
      <c r="T421" s="14">
        <f>SUM(H421:S421)</f>
        <v>15840000</v>
      </c>
      <c r="U421" s="14">
        <f>T421/12</f>
        <v>1320000</v>
      </c>
      <c r="V421" s="27">
        <f>T421+U421</f>
        <v>17160000</v>
      </c>
    </row>
    <row r="422" spans="1:22" ht="8.1" customHeight="1" x14ac:dyDescent="0.2">
      <c r="A422" s="29"/>
      <c r="B422" s="25"/>
      <c r="C422" s="25"/>
      <c r="D422" s="41"/>
      <c r="E422" s="38"/>
      <c r="F422" s="5">
        <v>123</v>
      </c>
      <c r="G422" s="6" t="s">
        <v>28</v>
      </c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4"/>
      <c r="U422" s="14"/>
      <c r="V422" s="27"/>
    </row>
    <row r="423" spans="1:22" ht="8.1" customHeight="1" x14ac:dyDescent="0.2">
      <c r="A423" s="29"/>
      <c r="B423" s="25"/>
      <c r="C423" s="25"/>
      <c r="D423" s="41"/>
      <c r="E423" s="38"/>
      <c r="F423" s="5">
        <v>125</v>
      </c>
      <c r="G423" s="6" t="s">
        <v>30</v>
      </c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4"/>
      <c r="U423" s="14"/>
      <c r="V423" s="27"/>
    </row>
    <row r="424" spans="1:22" ht="8.1" customHeight="1" x14ac:dyDescent="0.2">
      <c r="A424" s="29"/>
      <c r="B424" s="25"/>
      <c r="C424" s="25"/>
      <c r="D424" s="41"/>
      <c r="E424" s="38"/>
      <c r="F424" s="5">
        <v>131</v>
      </c>
      <c r="G424" s="6" t="s">
        <v>27</v>
      </c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4"/>
      <c r="U424" s="14"/>
      <c r="V424" s="27"/>
    </row>
    <row r="425" spans="1:22" ht="8.1" customHeight="1" x14ac:dyDescent="0.2">
      <c r="A425" s="30"/>
      <c r="B425" s="26"/>
      <c r="C425" s="26"/>
      <c r="D425" s="42"/>
      <c r="E425" s="39"/>
      <c r="F425" s="5">
        <v>131</v>
      </c>
      <c r="G425" s="6" t="s">
        <v>29</v>
      </c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4"/>
      <c r="U425" s="14"/>
      <c r="V425" s="27"/>
    </row>
    <row r="426" spans="1:22" ht="8.1" customHeight="1" x14ac:dyDescent="0.2">
      <c r="A426" s="28">
        <f t="shared" ref="A426" si="30">A421+1</f>
        <v>89</v>
      </c>
      <c r="B426" s="24">
        <v>14000</v>
      </c>
      <c r="C426" s="24">
        <v>1437814</v>
      </c>
      <c r="D426" s="40" t="s">
        <v>79</v>
      </c>
      <c r="E426" s="37" t="s">
        <v>38</v>
      </c>
      <c r="F426" s="5">
        <v>111</v>
      </c>
      <c r="G426" s="6" t="s">
        <v>20</v>
      </c>
      <c r="H426" s="7">
        <v>1320000</v>
      </c>
      <c r="I426" s="7">
        <v>1320000</v>
      </c>
      <c r="J426" s="7">
        <v>1320000</v>
      </c>
      <c r="K426" s="7">
        <v>1320000</v>
      </c>
      <c r="L426" s="7">
        <v>1320000</v>
      </c>
      <c r="M426" s="7">
        <v>1320000</v>
      </c>
      <c r="N426" s="7">
        <v>1320000</v>
      </c>
      <c r="O426" s="7">
        <v>1320000</v>
      </c>
      <c r="P426" s="7">
        <v>1320000</v>
      </c>
      <c r="Q426" s="7">
        <v>1320000</v>
      </c>
      <c r="R426" s="7">
        <v>1320000</v>
      </c>
      <c r="S426" s="7">
        <v>1320000</v>
      </c>
      <c r="T426" s="14">
        <f t="shared" ref="T426" si="31">SUM(H426:S426)</f>
        <v>15840000</v>
      </c>
      <c r="U426" s="14">
        <f t="shared" ref="U426" si="32">T426/12</f>
        <v>1320000</v>
      </c>
      <c r="V426" s="27">
        <f>T426+U426</f>
        <v>17160000</v>
      </c>
    </row>
    <row r="427" spans="1:22" ht="8.1" customHeight="1" x14ac:dyDescent="0.2">
      <c r="A427" s="29"/>
      <c r="B427" s="25"/>
      <c r="C427" s="25"/>
      <c r="D427" s="41"/>
      <c r="E427" s="38"/>
      <c r="F427" s="5">
        <v>123</v>
      </c>
      <c r="G427" s="6" t="s">
        <v>28</v>
      </c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4"/>
      <c r="U427" s="14"/>
      <c r="V427" s="27"/>
    </row>
    <row r="428" spans="1:22" ht="8.1" customHeight="1" x14ac:dyDescent="0.2">
      <c r="A428" s="29"/>
      <c r="B428" s="25"/>
      <c r="C428" s="25"/>
      <c r="D428" s="41"/>
      <c r="E428" s="38"/>
      <c r="F428" s="5">
        <v>125</v>
      </c>
      <c r="G428" s="6" t="s">
        <v>30</v>
      </c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4"/>
      <c r="U428" s="14"/>
      <c r="V428" s="27"/>
    </row>
    <row r="429" spans="1:22" ht="8.1" customHeight="1" x14ac:dyDescent="0.2">
      <c r="A429" s="29"/>
      <c r="B429" s="25"/>
      <c r="C429" s="25"/>
      <c r="D429" s="41"/>
      <c r="E429" s="38"/>
      <c r="F429" s="5">
        <v>131</v>
      </c>
      <c r="G429" s="6" t="s">
        <v>27</v>
      </c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4"/>
      <c r="U429" s="14"/>
      <c r="V429" s="27"/>
    </row>
    <row r="430" spans="1:22" ht="8.1" customHeight="1" x14ac:dyDescent="0.2">
      <c r="A430" s="30"/>
      <c r="B430" s="26"/>
      <c r="C430" s="26"/>
      <c r="D430" s="42"/>
      <c r="E430" s="39"/>
      <c r="F430" s="5">
        <v>131</v>
      </c>
      <c r="G430" s="6" t="s">
        <v>29</v>
      </c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4"/>
      <c r="U430" s="14"/>
      <c r="V430" s="27"/>
    </row>
    <row r="431" spans="1:22" ht="8.1" customHeight="1" x14ac:dyDescent="0.2">
      <c r="A431" s="28">
        <f>A426+1</f>
        <v>90</v>
      </c>
      <c r="B431" s="24">
        <v>14000</v>
      </c>
      <c r="C431" s="24">
        <v>640556</v>
      </c>
      <c r="D431" s="40" t="s">
        <v>81</v>
      </c>
      <c r="E431" s="37" t="s">
        <v>38</v>
      </c>
      <c r="F431" s="5">
        <v>111</v>
      </c>
      <c r="G431" s="6" t="s">
        <v>20</v>
      </c>
      <c r="H431" s="7">
        <v>1100000</v>
      </c>
      <c r="I431" s="7">
        <v>1100000</v>
      </c>
      <c r="J431" s="7">
        <v>1100000</v>
      </c>
      <c r="K431" s="7">
        <v>1100000</v>
      </c>
      <c r="L431" s="7">
        <v>1100000</v>
      </c>
      <c r="M431" s="7">
        <v>1100000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14">
        <f>SUM(H431:S431)</f>
        <v>6600000</v>
      </c>
      <c r="U431" s="14">
        <f>T431/12</f>
        <v>550000</v>
      </c>
      <c r="V431" s="24">
        <f>T431+U431</f>
        <v>7150000</v>
      </c>
    </row>
    <row r="432" spans="1:22" ht="8.1" customHeight="1" x14ac:dyDescent="0.2">
      <c r="A432" s="29"/>
      <c r="B432" s="25"/>
      <c r="C432" s="25"/>
      <c r="D432" s="41"/>
      <c r="E432" s="38"/>
      <c r="F432" s="5">
        <v>123</v>
      </c>
      <c r="G432" s="6" t="s">
        <v>28</v>
      </c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4"/>
      <c r="U432" s="14"/>
      <c r="V432" s="25"/>
    </row>
    <row r="433" spans="1:22" ht="8.1" customHeight="1" x14ac:dyDescent="0.2">
      <c r="A433" s="29"/>
      <c r="B433" s="25"/>
      <c r="C433" s="25"/>
      <c r="D433" s="41"/>
      <c r="E433" s="38"/>
      <c r="F433" s="5">
        <v>125</v>
      </c>
      <c r="G433" s="6" t="s">
        <v>30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4"/>
      <c r="U433" s="14"/>
      <c r="V433" s="25"/>
    </row>
    <row r="434" spans="1:22" ht="8.1" customHeight="1" x14ac:dyDescent="0.2">
      <c r="A434" s="29"/>
      <c r="B434" s="25"/>
      <c r="C434" s="25"/>
      <c r="D434" s="41"/>
      <c r="E434" s="38"/>
      <c r="F434" s="5">
        <v>131</v>
      </c>
      <c r="G434" s="6" t="s">
        <v>27</v>
      </c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4"/>
      <c r="U434" s="14"/>
      <c r="V434" s="25"/>
    </row>
    <row r="435" spans="1:22" ht="8.1" customHeight="1" x14ac:dyDescent="0.2">
      <c r="A435" s="29"/>
      <c r="B435" s="25"/>
      <c r="C435" s="25"/>
      <c r="D435" s="41"/>
      <c r="E435" s="38"/>
      <c r="F435" s="5">
        <v>131</v>
      </c>
      <c r="G435" s="6" t="s">
        <v>29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4"/>
      <c r="U435" s="14"/>
      <c r="V435" s="25"/>
    </row>
    <row r="436" spans="1:22" ht="8.1" customHeight="1" x14ac:dyDescent="0.2">
      <c r="A436" s="28">
        <f>A431+1</f>
        <v>91</v>
      </c>
      <c r="B436" s="24">
        <v>14000</v>
      </c>
      <c r="C436" s="24">
        <v>4784942</v>
      </c>
      <c r="D436" s="40" t="s">
        <v>82</v>
      </c>
      <c r="E436" s="37" t="s">
        <v>38</v>
      </c>
      <c r="F436" s="5">
        <v>111</v>
      </c>
      <c r="G436" s="6" t="s">
        <v>20</v>
      </c>
      <c r="H436" s="7">
        <v>1650000</v>
      </c>
      <c r="I436" s="7">
        <v>1650000</v>
      </c>
      <c r="J436" s="7">
        <v>1650000</v>
      </c>
      <c r="K436" s="7">
        <v>1650000</v>
      </c>
      <c r="L436" s="7">
        <v>1650000</v>
      </c>
      <c r="M436" s="7">
        <v>1650000</v>
      </c>
      <c r="N436" s="7">
        <v>1650000</v>
      </c>
      <c r="O436" s="7">
        <v>1650000</v>
      </c>
      <c r="P436" s="7">
        <v>1650000</v>
      </c>
      <c r="Q436" s="7">
        <v>1650000</v>
      </c>
      <c r="R436" s="7">
        <v>1650000</v>
      </c>
      <c r="S436" s="7">
        <v>0</v>
      </c>
      <c r="T436" s="14">
        <f>SUM(H436:S436)</f>
        <v>18150000</v>
      </c>
      <c r="U436" s="14">
        <f>T436/12</f>
        <v>1512500</v>
      </c>
      <c r="V436" s="27">
        <f>T436+U436</f>
        <v>19662500</v>
      </c>
    </row>
    <row r="437" spans="1:22" ht="8.1" customHeight="1" x14ac:dyDescent="0.2">
      <c r="A437" s="29"/>
      <c r="B437" s="25"/>
      <c r="C437" s="25"/>
      <c r="D437" s="41"/>
      <c r="E437" s="38"/>
      <c r="F437" s="5">
        <v>123</v>
      </c>
      <c r="G437" s="6" t="s">
        <v>28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4"/>
      <c r="U437" s="14"/>
      <c r="V437" s="27"/>
    </row>
    <row r="438" spans="1:22" ht="8.1" customHeight="1" x14ac:dyDescent="0.2">
      <c r="A438" s="29"/>
      <c r="B438" s="25"/>
      <c r="C438" s="25"/>
      <c r="D438" s="41"/>
      <c r="E438" s="38"/>
      <c r="F438" s="5">
        <v>125</v>
      </c>
      <c r="G438" s="6" t="s">
        <v>30</v>
      </c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4"/>
      <c r="U438" s="14"/>
      <c r="V438" s="27"/>
    </row>
    <row r="439" spans="1:22" ht="8.1" customHeight="1" x14ac:dyDescent="0.2">
      <c r="A439" s="29"/>
      <c r="B439" s="25"/>
      <c r="C439" s="25"/>
      <c r="D439" s="41"/>
      <c r="E439" s="38"/>
      <c r="F439" s="5">
        <v>131</v>
      </c>
      <c r="G439" s="6" t="s">
        <v>27</v>
      </c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4"/>
      <c r="U439" s="14"/>
      <c r="V439" s="27"/>
    </row>
    <row r="440" spans="1:22" ht="8.1" customHeight="1" x14ac:dyDescent="0.2">
      <c r="A440" s="30"/>
      <c r="B440" s="26"/>
      <c r="C440" s="26"/>
      <c r="D440" s="42"/>
      <c r="E440" s="39"/>
      <c r="F440" s="5">
        <v>131</v>
      </c>
      <c r="G440" s="6" t="s">
        <v>29</v>
      </c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4"/>
      <c r="U440" s="14"/>
      <c r="V440" s="27"/>
    </row>
    <row r="441" spans="1:22" ht="8.1" customHeight="1" x14ac:dyDescent="0.2">
      <c r="A441" s="28">
        <f>A436+1</f>
        <v>92</v>
      </c>
      <c r="B441" s="24">
        <v>14000</v>
      </c>
      <c r="C441" s="24">
        <v>640556</v>
      </c>
      <c r="D441" s="40" t="s">
        <v>83</v>
      </c>
      <c r="E441" s="37" t="s">
        <v>38</v>
      </c>
      <c r="F441" s="5">
        <v>111</v>
      </c>
      <c r="G441" s="6" t="s">
        <v>20</v>
      </c>
      <c r="H441" s="7">
        <v>308000</v>
      </c>
      <c r="I441" s="7">
        <v>1100000</v>
      </c>
      <c r="J441" s="7">
        <v>1100000</v>
      </c>
      <c r="K441" s="7">
        <v>1100000</v>
      </c>
      <c r="L441" s="7">
        <v>1100000</v>
      </c>
      <c r="M441" s="7">
        <v>1100000</v>
      </c>
      <c r="N441" s="7">
        <v>1100000</v>
      </c>
      <c r="O441" s="7">
        <v>1100000</v>
      </c>
      <c r="P441" s="7">
        <v>1900000</v>
      </c>
      <c r="Q441" s="7">
        <v>1900000</v>
      </c>
      <c r="R441" s="7">
        <v>1900000</v>
      </c>
      <c r="S441" s="7">
        <v>1900000</v>
      </c>
      <c r="T441" s="14">
        <f>SUM(H441:S441)</f>
        <v>15608000</v>
      </c>
      <c r="U441" s="14">
        <f t="shared" ref="U441" si="33">T441/12</f>
        <v>1300666.6666666667</v>
      </c>
      <c r="V441" s="27">
        <f>T441+U441</f>
        <v>16908666.666666668</v>
      </c>
    </row>
    <row r="442" spans="1:22" ht="8.1" customHeight="1" x14ac:dyDescent="0.2">
      <c r="A442" s="29"/>
      <c r="B442" s="25"/>
      <c r="C442" s="25"/>
      <c r="D442" s="41"/>
      <c r="E442" s="38"/>
      <c r="F442" s="5">
        <v>123</v>
      </c>
      <c r="G442" s="6" t="s">
        <v>28</v>
      </c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4"/>
      <c r="U442" s="14"/>
      <c r="V442" s="27"/>
    </row>
    <row r="443" spans="1:22" ht="8.1" customHeight="1" x14ac:dyDescent="0.2">
      <c r="A443" s="29"/>
      <c r="B443" s="25"/>
      <c r="C443" s="25"/>
      <c r="D443" s="41"/>
      <c r="E443" s="38"/>
      <c r="F443" s="5">
        <v>125</v>
      </c>
      <c r="G443" s="6" t="s">
        <v>30</v>
      </c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4"/>
      <c r="U443" s="14"/>
      <c r="V443" s="27"/>
    </row>
    <row r="444" spans="1:22" ht="8.1" customHeight="1" x14ac:dyDescent="0.2">
      <c r="A444" s="29"/>
      <c r="B444" s="25"/>
      <c r="C444" s="25"/>
      <c r="D444" s="41"/>
      <c r="E444" s="38"/>
      <c r="F444" s="5">
        <v>131</v>
      </c>
      <c r="G444" s="6" t="s">
        <v>27</v>
      </c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4"/>
      <c r="U444" s="14"/>
      <c r="V444" s="27"/>
    </row>
    <row r="445" spans="1:22" ht="8.1" customHeight="1" x14ac:dyDescent="0.2">
      <c r="A445" s="30"/>
      <c r="B445" s="26"/>
      <c r="C445" s="26"/>
      <c r="D445" s="42"/>
      <c r="E445" s="39"/>
      <c r="F445" s="5">
        <v>131</v>
      </c>
      <c r="G445" s="6" t="s">
        <v>29</v>
      </c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4"/>
      <c r="U445" s="14"/>
      <c r="V445" s="27"/>
    </row>
    <row r="446" spans="1:22" ht="8.1" customHeight="1" x14ac:dyDescent="0.2">
      <c r="A446" s="28">
        <f>A441+1</f>
        <v>93</v>
      </c>
      <c r="B446" s="24">
        <v>14000</v>
      </c>
      <c r="C446" s="24">
        <v>1227324</v>
      </c>
      <c r="D446" s="40" t="s">
        <v>84</v>
      </c>
      <c r="E446" s="37" t="s">
        <v>38</v>
      </c>
      <c r="F446" s="5">
        <v>111</v>
      </c>
      <c r="G446" s="6" t="s">
        <v>20</v>
      </c>
      <c r="H446" s="7">
        <v>0</v>
      </c>
      <c r="I446" s="7">
        <v>0</v>
      </c>
      <c r="J446" s="7">
        <v>1100000</v>
      </c>
      <c r="K446" s="7">
        <v>1100000</v>
      </c>
      <c r="L446" s="7">
        <v>1100000</v>
      </c>
      <c r="M446" s="7">
        <v>1100000</v>
      </c>
      <c r="N446" s="7">
        <v>1100000</v>
      </c>
      <c r="O446" s="7">
        <v>1100000</v>
      </c>
      <c r="P446" s="7">
        <v>1100000</v>
      </c>
      <c r="Q446" s="7">
        <v>1100000</v>
      </c>
      <c r="R446" s="7">
        <v>1100000</v>
      </c>
      <c r="S446" s="7">
        <v>0</v>
      </c>
      <c r="T446" s="14">
        <f>SUM(H446:S446)</f>
        <v>9900000</v>
      </c>
      <c r="U446" s="14">
        <f>T446/12</f>
        <v>825000</v>
      </c>
      <c r="V446" s="27">
        <f>T446+U446</f>
        <v>10725000</v>
      </c>
    </row>
    <row r="447" spans="1:22" ht="8.1" customHeight="1" x14ac:dyDescent="0.2">
      <c r="A447" s="29"/>
      <c r="B447" s="25"/>
      <c r="C447" s="25"/>
      <c r="D447" s="41"/>
      <c r="E447" s="38"/>
      <c r="F447" s="5">
        <v>123</v>
      </c>
      <c r="G447" s="6" t="s">
        <v>28</v>
      </c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4"/>
      <c r="U447" s="14"/>
      <c r="V447" s="27"/>
    </row>
    <row r="448" spans="1:22" ht="8.1" customHeight="1" x14ac:dyDescent="0.2">
      <c r="A448" s="29"/>
      <c r="B448" s="25"/>
      <c r="C448" s="25"/>
      <c r="D448" s="41"/>
      <c r="E448" s="38"/>
      <c r="F448" s="5">
        <v>125</v>
      </c>
      <c r="G448" s="6" t="s">
        <v>30</v>
      </c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4"/>
      <c r="U448" s="14"/>
      <c r="V448" s="27"/>
    </row>
    <row r="449" spans="1:22" ht="8.1" customHeight="1" x14ac:dyDescent="0.2">
      <c r="A449" s="29"/>
      <c r="B449" s="25"/>
      <c r="C449" s="25"/>
      <c r="D449" s="41"/>
      <c r="E449" s="38"/>
      <c r="F449" s="5">
        <v>131</v>
      </c>
      <c r="G449" s="6" t="s">
        <v>27</v>
      </c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4"/>
      <c r="U449" s="14"/>
      <c r="V449" s="27"/>
    </row>
    <row r="450" spans="1:22" ht="8.1" customHeight="1" x14ac:dyDescent="0.2">
      <c r="A450" s="30"/>
      <c r="B450" s="26"/>
      <c r="C450" s="26"/>
      <c r="D450" s="42"/>
      <c r="E450" s="39"/>
      <c r="F450" s="5">
        <v>131</v>
      </c>
      <c r="G450" s="6" t="s">
        <v>29</v>
      </c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4"/>
      <c r="U450" s="14"/>
      <c r="V450" s="27"/>
    </row>
    <row r="451" spans="1:22" ht="8.1" customHeight="1" x14ac:dyDescent="0.2">
      <c r="A451" s="28">
        <f>A446+1</f>
        <v>94</v>
      </c>
      <c r="B451" s="24">
        <v>14000</v>
      </c>
      <c r="C451" s="24">
        <v>7077165</v>
      </c>
      <c r="D451" s="40" t="s">
        <v>85</v>
      </c>
      <c r="E451" s="37" t="s">
        <v>38</v>
      </c>
      <c r="F451" s="5">
        <v>111</v>
      </c>
      <c r="G451" s="6" t="s">
        <v>20</v>
      </c>
      <c r="H451" s="7">
        <v>1000000</v>
      </c>
      <c r="I451" s="7">
        <v>1000000</v>
      </c>
      <c r="J451" s="7">
        <v>1000000</v>
      </c>
      <c r="K451" s="7">
        <v>1000000</v>
      </c>
      <c r="L451" s="7">
        <v>1000000</v>
      </c>
      <c r="M451" s="7">
        <v>1320000</v>
      </c>
      <c r="N451" s="7">
        <v>1320000</v>
      </c>
      <c r="O451" s="7">
        <v>1320000</v>
      </c>
      <c r="P451" s="7">
        <v>1320000</v>
      </c>
      <c r="Q451" s="7">
        <v>1320000</v>
      </c>
      <c r="R451" s="7">
        <v>1320000</v>
      </c>
      <c r="S451" s="7">
        <v>1320000</v>
      </c>
      <c r="T451" s="14">
        <f>SUM(H451:S451)</f>
        <v>14240000</v>
      </c>
      <c r="U451" s="14">
        <f>T451/12</f>
        <v>1186666.6666666667</v>
      </c>
      <c r="V451" s="27">
        <f>T451+U451</f>
        <v>15426666.666666666</v>
      </c>
    </row>
    <row r="452" spans="1:22" ht="8.1" customHeight="1" x14ac:dyDescent="0.2">
      <c r="A452" s="29"/>
      <c r="B452" s="25"/>
      <c r="C452" s="25"/>
      <c r="D452" s="41"/>
      <c r="E452" s="38"/>
      <c r="F452" s="5">
        <v>123</v>
      </c>
      <c r="G452" s="6" t="s">
        <v>28</v>
      </c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4"/>
      <c r="U452" s="14"/>
      <c r="V452" s="27"/>
    </row>
    <row r="453" spans="1:22" ht="8.1" customHeight="1" x14ac:dyDescent="0.2">
      <c r="A453" s="29"/>
      <c r="B453" s="25"/>
      <c r="C453" s="25"/>
      <c r="D453" s="41"/>
      <c r="E453" s="38"/>
      <c r="F453" s="5">
        <v>125</v>
      </c>
      <c r="G453" s="6" t="s">
        <v>30</v>
      </c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4"/>
      <c r="U453" s="14"/>
      <c r="V453" s="27"/>
    </row>
    <row r="454" spans="1:22" ht="8.1" customHeight="1" x14ac:dyDescent="0.2">
      <c r="A454" s="29"/>
      <c r="B454" s="25"/>
      <c r="C454" s="25"/>
      <c r="D454" s="41"/>
      <c r="E454" s="38"/>
      <c r="F454" s="5">
        <v>131</v>
      </c>
      <c r="G454" s="6" t="s">
        <v>27</v>
      </c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4"/>
      <c r="U454" s="14"/>
      <c r="V454" s="27"/>
    </row>
    <row r="455" spans="1:22" ht="8.1" customHeight="1" x14ac:dyDescent="0.2">
      <c r="A455" s="30"/>
      <c r="B455" s="26"/>
      <c r="C455" s="26"/>
      <c r="D455" s="42"/>
      <c r="E455" s="39"/>
      <c r="F455" s="5">
        <v>131</v>
      </c>
      <c r="G455" s="6" t="s">
        <v>29</v>
      </c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4"/>
      <c r="U455" s="14"/>
      <c r="V455" s="27"/>
    </row>
    <row r="456" spans="1:22" ht="8.1" customHeight="1" x14ac:dyDescent="0.2">
      <c r="A456" s="28">
        <f>A451+1</f>
        <v>95</v>
      </c>
      <c r="B456" s="24">
        <v>14000</v>
      </c>
      <c r="C456" s="24">
        <v>5157868</v>
      </c>
      <c r="D456" s="40" t="s">
        <v>86</v>
      </c>
      <c r="E456" s="37" t="s">
        <v>38</v>
      </c>
      <c r="F456" s="5">
        <v>111</v>
      </c>
      <c r="G456" s="6" t="s">
        <v>20</v>
      </c>
      <c r="H456" s="7">
        <v>900000</v>
      </c>
      <c r="I456" s="7">
        <v>900000</v>
      </c>
      <c r="J456" s="7">
        <v>900000</v>
      </c>
      <c r="K456" s="7">
        <v>900000</v>
      </c>
      <c r="L456" s="7">
        <v>900000</v>
      </c>
      <c r="M456" s="7">
        <v>900000</v>
      </c>
      <c r="N456" s="7">
        <v>900000</v>
      </c>
      <c r="O456" s="7">
        <v>900000</v>
      </c>
      <c r="P456" s="7">
        <v>1650000</v>
      </c>
      <c r="Q456" s="7">
        <v>1650000</v>
      </c>
      <c r="R456" s="7">
        <v>1650000</v>
      </c>
      <c r="S456" s="7">
        <v>1650000</v>
      </c>
      <c r="T456" s="14">
        <f>SUM(H456:S456)</f>
        <v>13800000</v>
      </c>
      <c r="U456" s="14">
        <f>T456/12</f>
        <v>1150000</v>
      </c>
      <c r="V456" s="27">
        <f>T456+U456</f>
        <v>14950000</v>
      </c>
    </row>
    <row r="457" spans="1:22" ht="8.1" customHeight="1" x14ac:dyDescent="0.2">
      <c r="A457" s="29"/>
      <c r="B457" s="25"/>
      <c r="C457" s="25"/>
      <c r="D457" s="41"/>
      <c r="E457" s="38"/>
      <c r="F457" s="5">
        <v>123</v>
      </c>
      <c r="G457" s="6" t="s">
        <v>28</v>
      </c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4"/>
      <c r="U457" s="14"/>
      <c r="V457" s="27"/>
    </row>
    <row r="458" spans="1:22" ht="8.1" customHeight="1" x14ac:dyDescent="0.2">
      <c r="A458" s="29"/>
      <c r="B458" s="25"/>
      <c r="C458" s="25"/>
      <c r="D458" s="41"/>
      <c r="E458" s="38"/>
      <c r="F458" s="5">
        <v>125</v>
      </c>
      <c r="G458" s="6" t="s">
        <v>30</v>
      </c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4"/>
      <c r="U458" s="14"/>
      <c r="V458" s="27"/>
    </row>
    <row r="459" spans="1:22" ht="8.1" customHeight="1" x14ac:dyDescent="0.2">
      <c r="A459" s="29"/>
      <c r="B459" s="25"/>
      <c r="C459" s="25"/>
      <c r="D459" s="41"/>
      <c r="E459" s="38"/>
      <c r="F459" s="5">
        <v>131</v>
      </c>
      <c r="G459" s="6" t="s">
        <v>27</v>
      </c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4"/>
      <c r="U459" s="14"/>
      <c r="V459" s="27"/>
    </row>
    <row r="460" spans="1:22" ht="8.1" customHeight="1" x14ac:dyDescent="0.2">
      <c r="A460" s="30"/>
      <c r="B460" s="26"/>
      <c r="C460" s="26"/>
      <c r="D460" s="42"/>
      <c r="E460" s="39"/>
      <c r="F460" s="5">
        <v>131</v>
      </c>
      <c r="G460" s="6" t="s">
        <v>29</v>
      </c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4"/>
      <c r="U460" s="14"/>
      <c r="V460" s="27"/>
    </row>
    <row r="461" spans="1:22" ht="8.1" customHeight="1" x14ac:dyDescent="0.2">
      <c r="A461" s="28">
        <f>A456+1</f>
        <v>96</v>
      </c>
      <c r="B461" s="24">
        <v>14000</v>
      </c>
      <c r="C461" s="24">
        <v>5168114</v>
      </c>
      <c r="D461" s="40" t="s">
        <v>87</v>
      </c>
      <c r="E461" s="37" t="s">
        <v>38</v>
      </c>
      <c r="F461" s="5">
        <v>111</v>
      </c>
      <c r="G461" s="6" t="s">
        <v>20</v>
      </c>
      <c r="H461" s="7">
        <v>600000</v>
      </c>
      <c r="I461" s="7">
        <v>600000</v>
      </c>
      <c r="J461" s="7">
        <v>600000</v>
      </c>
      <c r="K461" s="7">
        <v>600000</v>
      </c>
      <c r="L461" s="7">
        <v>600000</v>
      </c>
      <c r="M461" s="7">
        <v>600000</v>
      </c>
      <c r="N461" s="7">
        <v>600000</v>
      </c>
      <c r="O461" s="7">
        <v>600000</v>
      </c>
      <c r="P461" s="7">
        <v>600000</v>
      </c>
      <c r="Q461" s="7">
        <v>600000</v>
      </c>
      <c r="R461" s="7">
        <v>600000</v>
      </c>
      <c r="S461" s="7">
        <v>600000</v>
      </c>
      <c r="T461" s="14">
        <f>SUM(H461:S461)</f>
        <v>7200000</v>
      </c>
      <c r="U461" s="14">
        <f>T461/12</f>
        <v>600000</v>
      </c>
      <c r="V461" s="27">
        <f>T461+U461</f>
        <v>7800000</v>
      </c>
    </row>
    <row r="462" spans="1:22" ht="8.1" customHeight="1" x14ac:dyDescent="0.2">
      <c r="A462" s="29"/>
      <c r="B462" s="25"/>
      <c r="C462" s="25"/>
      <c r="D462" s="41"/>
      <c r="E462" s="38"/>
      <c r="F462" s="5">
        <v>123</v>
      </c>
      <c r="G462" s="6" t="s">
        <v>28</v>
      </c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4"/>
      <c r="U462" s="14"/>
      <c r="V462" s="27"/>
    </row>
    <row r="463" spans="1:22" ht="8.1" customHeight="1" x14ac:dyDescent="0.2">
      <c r="A463" s="29"/>
      <c r="B463" s="25"/>
      <c r="C463" s="25"/>
      <c r="D463" s="41"/>
      <c r="E463" s="38"/>
      <c r="F463" s="5">
        <v>125</v>
      </c>
      <c r="G463" s="6" t="s">
        <v>30</v>
      </c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4"/>
      <c r="U463" s="14"/>
      <c r="V463" s="27"/>
    </row>
    <row r="464" spans="1:22" ht="8.1" customHeight="1" x14ac:dyDescent="0.2">
      <c r="A464" s="29"/>
      <c r="B464" s="25"/>
      <c r="C464" s="25"/>
      <c r="D464" s="41"/>
      <c r="E464" s="38"/>
      <c r="F464" s="5">
        <v>131</v>
      </c>
      <c r="G464" s="6" t="s">
        <v>27</v>
      </c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4"/>
      <c r="U464" s="14"/>
      <c r="V464" s="27"/>
    </row>
    <row r="465" spans="1:22" ht="8.1" customHeight="1" x14ac:dyDescent="0.2">
      <c r="A465" s="30"/>
      <c r="B465" s="26"/>
      <c r="C465" s="26"/>
      <c r="D465" s="42"/>
      <c r="E465" s="39"/>
      <c r="F465" s="5">
        <v>131</v>
      </c>
      <c r="G465" s="6" t="s">
        <v>29</v>
      </c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4"/>
      <c r="U465" s="14"/>
      <c r="V465" s="27"/>
    </row>
    <row r="466" spans="1:22" ht="8.1" customHeight="1" x14ac:dyDescent="0.2">
      <c r="A466" s="28">
        <f>A461+1</f>
        <v>97</v>
      </c>
      <c r="B466" s="24">
        <v>14000</v>
      </c>
      <c r="C466" s="24">
        <v>3830003</v>
      </c>
      <c r="D466" s="40" t="s">
        <v>148</v>
      </c>
      <c r="E466" s="37" t="s">
        <v>38</v>
      </c>
      <c r="F466" s="5">
        <v>111</v>
      </c>
      <c r="G466" s="6" t="s">
        <v>20</v>
      </c>
      <c r="H466" s="7">
        <v>1100000</v>
      </c>
      <c r="I466" s="7">
        <v>1100000</v>
      </c>
      <c r="J466" s="7">
        <v>1100000</v>
      </c>
      <c r="K466" s="7">
        <v>1100000</v>
      </c>
      <c r="L466" s="7">
        <v>1100000</v>
      </c>
      <c r="M466" s="7">
        <v>1100000</v>
      </c>
      <c r="N466" s="7">
        <v>1100000</v>
      </c>
      <c r="O466" s="7">
        <v>1100000</v>
      </c>
      <c r="P466" s="7">
        <v>1100000</v>
      </c>
      <c r="Q466" s="7">
        <v>1100000</v>
      </c>
      <c r="R466" s="7">
        <v>1100000</v>
      </c>
      <c r="S466" s="7">
        <v>1100000</v>
      </c>
      <c r="T466" s="14">
        <f>SUM(H466:S466)</f>
        <v>13200000</v>
      </c>
      <c r="U466" s="14">
        <f>T466/12</f>
        <v>1100000</v>
      </c>
      <c r="V466" s="27">
        <f>T466+U466</f>
        <v>14300000</v>
      </c>
    </row>
    <row r="467" spans="1:22" ht="8.1" customHeight="1" x14ac:dyDescent="0.2">
      <c r="A467" s="29"/>
      <c r="B467" s="25"/>
      <c r="C467" s="25"/>
      <c r="D467" s="41"/>
      <c r="E467" s="38"/>
      <c r="F467" s="5">
        <v>123</v>
      </c>
      <c r="G467" s="6" t="s">
        <v>28</v>
      </c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4"/>
      <c r="U467" s="14"/>
      <c r="V467" s="27"/>
    </row>
    <row r="468" spans="1:22" ht="8.1" customHeight="1" x14ac:dyDescent="0.2">
      <c r="A468" s="29"/>
      <c r="B468" s="25"/>
      <c r="C468" s="25"/>
      <c r="D468" s="41"/>
      <c r="E468" s="38"/>
      <c r="F468" s="5">
        <v>125</v>
      </c>
      <c r="G468" s="6" t="s">
        <v>30</v>
      </c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4"/>
      <c r="U468" s="14"/>
      <c r="V468" s="27"/>
    </row>
    <row r="469" spans="1:22" ht="8.1" customHeight="1" x14ac:dyDescent="0.2">
      <c r="A469" s="29"/>
      <c r="B469" s="25"/>
      <c r="C469" s="25"/>
      <c r="D469" s="41"/>
      <c r="E469" s="38"/>
      <c r="F469" s="5">
        <v>131</v>
      </c>
      <c r="G469" s="6" t="s">
        <v>27</v>
      </c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4"/>
      <c r="U469" s="14"/>
      <c r="V469" s="27"/>
    </row>
    <row r="470" spans="1:22" ht="8.1" customHeight="1" x14ac:dyDescent="0.2">
      <c r="A470" s="29"/>
      <c r="B470" s="25"/>
      <c r="C470" s="25"/>
      <c r="D470" s="41"/>
      <c r="E470" s="38"/>
      <c r="F470" s="5">
        <v>131</v>
      </c>
      <c r="G470" s="6" t="s">
        <v>29</v>
      </c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4"/>
      <c r="U470" s="14"/>
      <c r="V470" s="27"/>
    </row>
    <row r="471" spans="1:22" ht="8.1" customHeight="1" x14ac:dyDescent="0.2">
      <c r="A471" s="28">
        <f>A466+1</f>
        <v>98</v>
      </c>
      <c r="B471" s="24">
        <v>14000</v>
      </c>
      <c r="C471" s="24">
        <v>807490</v>
      </c>
      <c r="D471" s="40" t="s">
        <v>80</v>
      </c>
      <c r="E471" s="37" t="s">
        <v>38</v>
      </c>
      <c r="F471" s="5">
        <v>111</v>
      </c>
      <c r="G471" s="6" t="s">
        <v>20</v>
      </c>
      <c r="H471" s="7">
        <v>1650000</v>
      </c>
      <c r="I471" s="7">
        <v>1650000</v>
      </c>
      <c r="J471" s="7">
        <v>1650000</v>
      </c>
      <c r="K471" s="7">
        <v>1650000</v>
      </c>
      <c r="L471" s="7">
        <v>1650000</v>
      </c>
      <c r="M471" s="7">
        <v>1650000</v>
      </c>
      <c r="N471" s="7">
        <v>1650000</v>
      </c>
      <c r="O471" s="7">
        <v>1650000</v>
      </c>
      <c r="P471" s="7">
        <v>1650000</v>
      </c>
      <c r="Q471" s="7">
        <v>1650000</v>
      </c>
      <c r="R471" s="7">
        <v>1650000</v>
      </c>
      <c r="S471" s="7">
        <v>1650000</v>
      </c>
      <c r="T471" s="14">
        <f t="shared" ref="T471" si="34">SUM(H471:S471)</f>
        <v>19800000</v>
      </c>
      <c r="U471" s="14">
        <f t="shared" ref="U471" si="35">T471/12</f>
        <v>1650000</v>
      </c>
      <c r="V471" s="27">
        <f>T471+U471</f>
        <v>21450000</v>
      </c>
    </row>
    <row r="472" spans="1:22" ht="8.1" customHeight="1" x14ac:dyDescent="0.2">
      <c r="A472" s="29"/>
      <c r="B472" s="25"/>
      <c r="C472" s="25"/>
      <c r="D472" s="41"/>
      <c r="E472" s="38"/>
      <c r="F472" s="5">
        <v>123</v>
      </c>
      <c r="G472" s="6" t="s">
        <v>28</v>
      </c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4"/>
      <c r="U472" s="14"/>
      <c r="V472" s="27"/>
    </row>
    <row r="473" spans="1:22" ht="8.1" customHeight="1" x14ac:dyDescent="0.2">
      <c r="A473" s="29"/>
      <c r="B473" s="25"/>
      <c r="C473" s="25"/>
      <c r="D473" s="41"/>
      <c r="E473" s="38"/>
      <c r="F473" s="5">
        <v>125</v>
      </c>
      <c r="G473" s="6" t="s">
        <v>30</v>
      </c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4"/>
      <c r="U473" s="14"/>
      <c r="V473" s="27"/>
    </row>
    <row r="474" spans="1:22" ht="8.1" customHeight="1" x14ac:dyDescent="0.2">
      <c r="A474" s="29"/>
      <c r="B474" s="25"/>
      <c r="C474" s="25"/>
      <c r="D474" s="41"/>
      <c r="E474" s="38"/>
      <c r="F474" s="5">
        <v>131</v>
      </c>
      <c r="G474" s="6" t="s">
        <v>27</v>
      </c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4"/>
      <c r="U474" s="14"/>
      <c r="V474" s="27"/>
    </row>
    <row r="475" spans="1:22" ht="8.1" customHeight="1" x14ac:dyDescent="0.2">
      <c r="A475" s="30"/>
      <c r="B475" s="26"/>
      <c r="C475" s="26"/>
      <c r="D475" s="42"/>
      <c r="E475" s="39"/>
      <c r="F475" s="5">
        <v>131</v>
      </c>
      <c r="G475" s="6" t="s">
        <v>29</v>
      </c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4"/>
      <c r="U475" s="14"/>
      <c r="V475" s="27"/>
    </row>
    <row r="476" spans="1:22" ht="8.1" customHeight="1" x14ac:dyDescent="0.2">
      <c r="A476" s="28">
        <f>A471+1</f>
        <v>99</v>
      </c>
      <c r="B476" s="24">
        <v>14000</v>
      </c>
      <c r="C476" s="24">
        <v>2380165</v>
      </c>
      <c r="D476" s="40" t="s">
        <v>98</v>
      </c>
      <c r="E476" s="37" t="s">
        <v>38</v>
      </c>
      <c r="F476" s="5">
        <v>111</v>
      </c>
      <c r="G476" s="6" t="s">
        <v>20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1100000</v>
      </c>
      <c r="Q476" s="7">
        <v>1100000</v>
      </c>
      <c r="R476" s="7">
        <v>1100000</v>
      </c>
      <c r="S476" s="7">
        <v>1100000</v>
      </c>
      <c r="T476" s="14">
        <f>SUM(H476:S476)</f>
        <v>4400000</v>
      </c>
      <c r="U476" s="14">
        <f>T476/12</f>
        <v>366666.66666666669</v>
      </c>
      <c r="V476" s="27">
        <f>T476+U476</f>
        <v>4766666.666666667</v>
      </c>
    </row>
    <row r="477" spans="1:22" ht="8.1" customHeight="1" x14ac:dyDescent="0.2">
      <c r="A477" s="29"/>
      <c r="B477" s="25"/>
      <c r="C477" s="25"/>
      <c r="D477" s="41"/>
      <c r="E477" s="38"/>
      <c r="F477" s="5">
        <v>123</v>
      </c>
      <c r="G477" s="6" t="s">
        <v>28</v>
      </c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4"/>
      <c r="U477" s="14"/>
      <c r="V477" s="27"/>
    </row>
    <row r="478" spans="1:22" ht="8.1" customHeight="1" x14ac:dyDescent="0.2">
      <c r="A478" s="29"/>
      <c r="B478" s="25"/>
      <c r="C478" s="25"/>
      <c r="D478" s="41"/>
      <c r="E478" s="38"/>
      <c r="F478" s="5">
        <v>125</v>
      </c>
      <c r="G478" s="6" t="s">
        <v>30</v>
      </c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4"/>
      <c r="U478" s="14"/>
      <c r="V478" s="27"/>
    </row>
    <row r="479" spans="1:22" ht="8.1" customHeight="1" x14ac:dyDescent="0.2">
      <c r="A479" s="29"/>
      <c r="B479" s="25"/>
      <c r="C479" s="25"/>
      <c r="D479" s="41"/>
      <c r="E479" s="38"/>
      <c r="F479" s="5">
        <v>131</v>
      </c>
      <c r="G479" s="6" t="s">
        <v>27</v>
      </c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4"/>
      <c r="U479" s="14"/>
      <c r="V479" s="27"/>
    </row>
    <row r="480" spans="1:22" ht="8.1" customHeight="1" x14ac:dyDescent="0.2">
      <c r="A480" s="30"/>
      <c r="B480" s="26"/>
      <c r="C480" s="26"/>
      <c r="D480" s="42"/>
      <c r="E480" s="39"/>
      <c r="F480" s="5">
        <v>131</v>
      </c>
      <c r="G480" s="6" t="s">
        <v>29</v>
      </c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4"/>
      <c r="U480" s="14"/>
      <c r="V480" s="27"/>
    </row>
    <row r="481" spans="1:22" ht="10.5" customHeight="1" x14ac:dyDescent="0.2">
      <c r="A481" s="31" t="s">
        <v>35</v>
      </c>
      <c r="B481" s="32"/>
      <c r="C481" s="32"/>
      <c r="D481" s="33"/>
      <c r="E481" s="18"/>
      <c r="F481" s="1"/>
      <c r="G481" s="1"/>
      <c r="H481" s="2">
        <f t="shared" ref="H481:V481" si="36">SUM(H6:H480)</f>
        <v>195149960</v>
      </c>
      <c r="I481" s="2">
        <f t="shared" si="36"/>
        <v>196191960</v>
      </c>
      <c r="J481" s="2">
        <f t="shared" si="36"/>
        <v>196467960</v>
      </c>
      <c r="K481" s="2">
        <f t="shared" si="36"/>
        <v>195156360</v>
      </c>
      <c r="L481" s="2">
        <f t="shared" si="36"/>
        <v>196593960</v>
      </c>
      <c r="M481" s="2">
        <f t="shared" si="36"/>
        <v>198573960</v>
      </c>
      <c r="N481" s="2">
        <f t="shared" si="36"/>
        <v>192987960</v>
      </c>
      <c r="O481" s="2">
        <f t="shared" si="36"/>
        <v>200777960</v>
      </c>
      <c r="P481" s="2">
        <f t="shared" si="36"/>
        <v>194605960</v>
      </c>
      <c r="Q481" s="2">
        <f t="shared" si="36"/>
        <v>192797960</v>
      </c>
      <c r="R481" s="2">
        <f t="shared" si="36"/>
        <v>192961960</v>
      </c>
      <c r="S481" s="2">
        <f t="shared" si="36"/>
        <v>188899960</v>
      </c>
      <c r="T481" s="17">
        <f t="shared" si="36"/>
        <v>2341165920</v>
      </c>
      <c r="U481" s="17">
        <f t="shared" si="36"/>
        <v>186595826.66666666</v>
      </c>
      <c r="V481" s="17">
        <f t="shared" si="36"/>
        <v>2511111746.6666665</v>
      </c>
    </row>
    <row r="482" spans="1:22" ht="8.1" customHeight="1" x14ac:dyDescent="0.2">
      <c r="A482" s="10"/>
      <c r="B482" s="10"/>
      <c r="C482" s="10"/>
      <c r="D482" s="10"/>
      <c r="E482" s="10"/>
      <c r="F482" s="10"/>
      <c r="G482" s="10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2"/>
      <c r="U482" s="12"/>
      <c r="V482" s="10"/>
    </row>
    <row r="483" spans="1:22" ht="8.1" customHeight="1" x14ac:dyDescent="0.2"/>
    <row r="484" spans="1:22" ht="8.1" customHeight="1" x14ac:dyDescent="0.2"/>
    <row r="485" spans="1:22" ht="8.1" customHeight="1" x14ac:dyDescent="0.2"/>
    <row r="486" spans="1:22" ht="8.1" customHeight="1" x14ac:dyDescent="0.2"/>
    <row r="487" spans="1:22" ht="8.1" customHeight="1" x14ac:dyDescent="0.2"/>
    <row r="488" spans="1:22" ht="8.1" customHeight="1" x14ac:dyDescent="0.2"/>
    <row r="489" spans="1:22" ht="8.1" customHeight="1" x14ac:dyDescent="0.2"/>
    <row r="490" spans="1:22" ht="8.1" customHeight="1" x14ac:dyDescent="0.2"/>
    <row r="491" spans="1:22" ht="8.1" customHeight="1" x14ac:dyDescent="0.2"/>
    <row r="492" spans="1:22" ht="8.1" customHeight="1" x14ac:dyDescent="0.2"/>
    <row r="493" spans="1:22" ht="8.1" customHeight="1" x14ac:dyDescent="0.2"/>
    <row r="494" spans="1:22" ht="8.1" customHeight="1" x14ac:dyDescent="0.2"/>
    <row r="495" spans="1:22" ht="8.1" customHeight="1" x14ac:dyDescent="0.2"/>
    <row r="496" spans="1:22" ht="8.1" customHeight="1" x14ac:dyDescent="0.2"/>
    <row r="497" ht="8.1" customHeight="1" x14ac:dyDescent="0.2"/>
    <row r="498" ht="8.1" customHeight="1" x14ac:dyDescent="0.2"/>
    <row r="499" ht="8.1" customHeight="1" x14ac:dyDescent="0.2"/>
    <row r="500" ht="8.1" customHeight="1" x14ac:dyDescent="0.2"/>
    <row r="501" ht="8.1" customHeight="1" x14ac:dyDescent="0.2"/>
    <row r="502" ht="8.1" customHeight="1" x14ac:dyDescent="0.2"/>
    <row r="503" ht="8.1" customHeight="1" x14ac:dyDescent="0.2"/>
    <row r="504" ht="8.1" customHeight="1" x14ac:dyDescent="0.2"/>
    <row r="505" ht="8.1" customHeight="1" x14ac:dyDescent="0.2"/>
    <row r="506" ht="8.1" customHeight="1" x14ac:dyDescent="0.2"/>
    <row r="507" ht="8.1" customHeight="1" x14ac:dyDescent="0.2"/>
    <row r="508" ht="8.1" customHeight="1" x14ac:dyDescent="0.2"/>
    <row r="509" ht="8.1" customHeight="1" x14ac:dyDescent="0.2"/>
    <row r="510" ht="8.1" customHeight="1" x14ac:dyDescent="0.2"/>
    <row r="511" ht="8.1" customHeight="1" x14ac:dyDescent="0.2"/>
    <row r="512" ht="8.1" customHeight="1" x14ac:dyDescent="0.2"/>
    <row r="513" ht="8.1" customHeight="1" x14ac:dyDescent="0.2"/>
    <row r="514" ht="8.1" customHeight="1" x14ac:dyDescent="0.2"/>
    <row r="515" ht="8.1" customHeight="1" x14ac:dyDescent="0.2"/>
    <row r="516" ht="8.1" customHeight="1" x14ac:dyDescent="0.2"/>
    <row r="517" ht="8.1" customHeight="1" x14ac:dyDescent="0.2"/>
    <row r="518" ht="8.1" customHeight="1" x14ac:dyDescent="0.2"/>
    <row r="519" ht="8.1" customHeight="1" x14ac:dyDescent="0.2"/>
    <row r="520" ht="8.1" customHeight="1" x14ac:dyDescent="0.2"/>
    <row r="521" ht="8.1" customHeight="1" x14ac:dyDescent="0.2"/>
    <row r="522" ht="8.1" customHeight="1" x14ac:dyDescent="0.2"/>
    <row r="523" ht="8.1" customHeight="1" x14ac:dyDescent="0.2"/>
    <row r="524" ht="8.1" customHeight="1" x14ac:dyDescent="0.2"/>
    <row r="525" ht="8.1" customHeight="1" x14ac:dyDescent="0.2"/>
    <row r="526" ht="8.1" customHeight="1" x14ac:dyDescent="0.2"/>
    <row r="527" ht="8.1" customHeight="1" x14ac:dyDescent="0.2"/>
    <row r="528" ht="8.1" customHeight="1" x14ac:dyDescent="0.2"/>
    <row r="529" ht="8.1" customHeight="1" x14ac:dyDescent="0.2"/>
    <row r="530" ht="8.1" customHeight="1" x14ac:dyDescent="0.2"/>
    <row r="531" ht="8.1" customHeight="1" x14ac:dyDescent="0.2"/>
    <row r="532" ht="8.1" customHeight="1" x14ac:dyDescent="0.2"/>
    <row r="533" ht="8.1" customHeight="1" x14ac:dyDescent="0.2"/>
    <row r="534" ht="8.1" customHeight="1" x14ac:dyDescent="0.2"/>
    <row r="535" ht="8.1" customHeight="1" x14ac:dyDescent="0.2"/>
    <row r="536" ht="8.1" customHeight="1" x14ac:dyDescent="0.2"/>
    <row r="537" ht="8.1" customHeight="1" x14ac:dyDescent="0.2"/>
    <row r="538" ht="8.1" customHeight="1" x14ac:dyDescent="0.2"/>
    <row r="539" ht="8.1" customHeight="1" x14ac:dyDescent="0.2"/>
    <row r="540" ht="8.1" customHeight="1" x14ac:dyDescent="0.2"/>
    <row r="541" ht="8.1" customHeight="1" x14ac:dyDescent="0.2"/>
    <row r="542" ht="8.1" customHeight="1" x14ac:dyDescent="0.2"/>
    <row r="543" ht="8.1" customHeight="1" x14ac:dyDescent="0.2"/>
    <row r="544" ht="8.1" customHeight="1" x14ac:dyDescent="0.2"/>
    <row r="545" ht="8.1" customHeight="1" x14ac:dyDescent="0.2"/>
    <row r="546" ht="7.5" customHeight="1" x14ac:dyDescent="0.2"/>
    <row r="547" ht="8.25" customHeight="1" x14ac:dyDescent="0.2"/>
  </sheetData>
  <mergeCells count="598">
    <mergeCell ref="V72:V75"/>
    <mergeCell ref="A466:A470"/>
    <mergeCell ref="B466:B470"/>
    <mergeCell ref="C466:C470"/>
    <mergeCell ref="D466:D470"/>
    <mergeCell ref="E466:E470"/>
    <mergeCell ref="V466:V470"/>
    <mergeCell ref="A456:A460"/>
    <mergeCell ref="B456:B460"/>
    <mergeCell ref="C456:C460"/>
    <mergeCell ref="D456:D460"/>
    <mergeCell ref="E456:E460"/>
    <mergeCell ref="V456:V460"/>
    <mergeCell ref="A461:A465"/>
    <mergeCell ref="B461:B465"/>
    <mergeCell ref="C461:C465"/>
    <mergeCell ref="D461:D465"/>
    <mergeCell ref="E461:E465"/>
    <mergeCell ref="V461:V465"/>
    <mergeCell ref="A451:A455"/>
    <mergeCell ref="B451:B455"/>
    <mergeCell ref="C451:C455"/>
    <mergeCell ref="D451:D455"/>
    <mergeCell ref="E451:E455"/>
    <mergeCell ref="V451:V455"/>
    <mergeCell ref="A446:A450"/>
    <mergeCell ref="B446:B450"/>
    <mergeCell ref="C446:C450"/>
    <mergeCell ref="D446:D450"/>
    <mergeCell ref="E446:E450"/>
    <mergeCell ref="V446:V450"/>
    <mergeCell ref="A436:A440"/>
    <mergeCell ref="B436:B440"/>
    <mergeCell ref="C436:C440"/>
    <mergeCell ref="D436:D440"/>
    <mergeCell ref="E436:E440"/>
    <mergeCell ref="V436:V440"/>
    <mergeCell ref="A441:A445"/>
    <mergeCell ref="B441:B445"/>
    <mergeCell ref="D441:D445"/>
    <mergeCell ref="E441:E445"/>
    <mergeCell ref="V441:V445"/>
    <mergeCell ref="C441:C445"/>
    <mergeCell ref="V471:V475"/>
    <mergeCell ref="V476:V480"/>
    <mergeCell ref="E476:E480"/>
    <mergeCell ref="A471:A475"/>
    <mergeCell ref="A476:A480"/>
    <mergeCell ref="B471:B475"/>
    <mergeCell ref="B476:B480"/>
    <mergeCell ref="C471:C475"/>
    <mergeCell ref="C476:C480"/>
    <mergeCell ref="D471:D475"/>
    <mergeCell ref="D476:D480"/>
    <mergeCell ref="E471:E475"/>
    <mergeCell ref="A426:A430"/>
    <mergeCell ref="B426:B430"/>
    <mergeCell ref="C426:C430"/>
    <mergeCell ref="D426:D430"/>
    <mergeCell ref="E426:E430"/>
    <mergeCell ref="V426:V430"/>
    <mergeCell ref="A431:A435"/>
    <mergeCell ref="B431:B435"/>
    <mergeCell ref="C431:C435"/>
    <mergeCell ref="D431:D435"/>
    <mergeCell ref="E431:E435"/>
    <mergeCell ref="A421:A425"/>
    <mergeCell ref="B421:B425"/>
    <mergeCell ref="C421:C425"/>
    <mergeCell ref="D421:D425"/>
    <mergeCell ref="E421:E425"/>
    <mergeCell ref="V421:V425"/>
    <mergeCell ref="A411:A415"/>
    <mergeCell ref="B411:B415"/>
    <mergeCell ref="C411:C415"/>
    <mergeCell ref="D411:D415"/>
    <mergeCell ref="E411:E415"/>
    <mergeCell ref="V411:V415"/>
    <mergeCell ref="A416:A420"/>
    <mergeCell ref="B416:B420"/>
    <mergeCell ref="C416:C420"/>
    <mergeCell ref="D416:D420"/>
    <mergeCell ref="E416:E420"/>
    <mergeCell ref="V416:V420"/>
    <mergeCell ref="A401:A405"/>
    <mergeCell ref="B401:B405"/>
    <mergeCell ref="C401:C405"/>
    <mergeCell ref="D401:D405"/>
    <mergeCell ref="E401:E405"/>
    <mergeCell ref="V401:V405"/>
    <mergeCell ref="A406:A410"/>
    <mergeCell ref="B406:B410"/>
    <mergeCell ref="C406:C410"/>
    <mergeCell ref="D406:D410"/>
    <mergeCell ref="E406:E410"/>
    <mergeCell ref="V406:V410"/>
    <mergeCell ref="C288:C291"/>
    <mergeCell ref="A395:A400"/>
    <mergeCell ref="B395:B400"/>
    <mergeCell ref="C395:C400"/>
    <mergeCell ref="D395:D400"/>
    <mergeCell ref="E395:E400"/>
    <mergeCell ref="V395:V400"/>
    <mergeCell ref="A288:A291"/>
    <mergeCell ref="B288:B291"/>
    <mergeCell ref="D288:D291"/>
    <mergeCell ref="E288:E291"/>
    <mergeCell ref="V288:V291"/>
    <mergeCell ref="A301:A305"/>
    <mergeCell ref="B301:B305"/>
    <mergeCell ref="C301:C305"/>
    <mergeCell ref="D301:D305"/>
    <mergeCell ref="E301:E305"/>
    <mergeCell ref="V301:V305"/>
    <mergeCell ref="A306:A310"/>
    <mergeCell ref="B306:B310"/>
    <mergeCell ref="C306:C310"/>
    <mergeCell ref="D306:D310"/>
    <mergeCell ref="E306:E310"/>
    <mergeCell ref="V306:V310"/>
    <mergeCell ref="A48:A52"/>
    <mergeCell ref="B48:B52"/>
    <mergeCell ref="C48:C52"/>
    <mergeCell ref="D48:D52"/>
    <mergeCell ref="E48:E52"/>
    <mergeCell ref="V48:V52"/>
    <mergeCell ref="A53:A57"/>
    <mergeCell ref="B53:B57"/>
    <mergeCell ref="C53:C57"/>
    <mergeCell ref="D53:D57"/>
    <mergeCell ref="V53:V57"/>
    <mergeCell ref="E53:E57"/>
    <mergeCell ref="A1:V1"/>
    <mergeCell ref="A3:V3"/>
    <mergeCell ref="A4:V4"/>
    <mergeCell ref="A6:A12"/>
    <mergeCell ref="B6:B12"/>
    <mergeCell ref="C6:C12"/>
    <mergeCell ref="D6:D12"/>
    <mergeCell ref="E6:E12"/>
    <mergeCell ref="V6:V12"/>
    <mergeCell ref="A13:A17"/>
    <mergeCell ref="B13:B17"/>
    <mergeCell ref="C13:C17"/>
    <mergeCell ref="D13:D17"/>
    <mergeCell ref="E13:E17"/>
    <mergeCell ref="V13:V17"/>
    <mergeCell ref="A18:A22"/>
    <mergeCell ref="B18:B22"/>
    <mergeCell ref="C18:C22"/>
    <mergeCell ref="D18:D22"/>
    <mergeCell ref="E18:E22"/>
    <mergeCell ref="V18:V22"/>
    <mergeCell ref="V38:V42"/>
    <mergeCell ref="A23:A27"/>
    <mergeCell ref="B23:B27"/>
    <mergeCell ref="C23:C27"/>
    <mergeCell ref="D23:D27"/>
    <mergeCell ref="E23:E27"/>
    <mergeCell ref="V23:V27"/>
    <mergeCell ref="A28:A32"/>
    <mergeCell ref="B28:B32"/>
    <mergeCell ref="C28:C32"/>
    <mergeCell ref="D28:D32"/>
    <mergeCell ref="E28:E32"/>
    <mergeCell ref="V28:V32"/>
    <mergeCell ref="V58:V62"/>
    <mergeCell ref="A63:A67"/>
    <mergeCell ref="B63:B67"/>
    <mergeCell ref="C63:C67"/>
    <mergeCell ref="D63:D67"/>
    <mergeCell ref="E63:E67"/>
    <mergeCell ref="V63:V67"/>
    <mergeCell ref="A33:A37"/>
    <mergeCell ref="B33:B37"/>
    <mergeCell ref="C33:C37"/>
    <mergeCell ref="D33:D37"/>
    <mergeCell ref="E33:E37"/>
    <mergeCell ref="V33:V37"/>
    <mergeCell ref="A43:A47"/>
    <mergeCell ref="B43:B47"/>
    <mergeCell ref="C43:C47"/>
    <mergeCell ref="D43:D47"/>
    <mergeCell ref="E43:E47"/>
    <mergeCell ref="V43:V47"/>
    <mergeCell ref="A38:A42"/>
    <mergeCell ref="B38:B42"/>
    <mergeCell ref="C38:C42"/>
    <mergeCell ref="D38:D42"/>
    <mergeCell ref="E38:E42"/>
    <mergeCell ref="A76:A79"/>
    <mergeCell ref="B76:B79"/>
    <mergeCell ref="C76:C79"/>
    <mergeCell ref="D76:D79"/>
    <mergeCell ref="E76:E79"/>
    <mergeCell ref="A58:A62"/>
    <mergeCell ref="B58:B62"/>
    <mergeCell ref="C58:C62"/>
    <mergeCell ref="D58:D62"/>
    <mergeCell ref="E58:E62"/>
    <mergeCell ref="A68:A71"/>
    <mergeCell ref="B68:B71"/>
    <mergeCell ref="C68:C71"/>
    <mergeCell ref="D68:D71"/>
    <mergeCell ref="E68:E71"/>
    <mergeCell ref="D72:D75"/>
    <mergeCell ref="E72:E75"/>
    <mergeCell ref="C72:C75"/>
    <mergeCell ref="B72:B75"/>
    <mergeCell ref="A72:A75"/>
    <mergeCell ref="A80:A82"/>
    <mergeCell ref="B80:B82"/>
    <mergeCell ref="C80:C82"/>
    <mergeCell ref="D80:D82"/>
    <mergeCell ref="E80:E82"/>
    <mergeCell ref="V80:V82"/>
    <mergeCell ref="A83:A85"/>
    <mergeCell ref="B83:B85"/>
    <mergeCell ref="C83:C85"/>
    <mergeCell ref="D83:D85"/>
    <mergeCell ref="E83:E85"/>
    <mergeCell ref="V83:V85"/>
    <mergeCell ref="A86:A88"/>
    <mergeCell ref="B86:B88"/>
    <mergeCell ref="C86:C88"/>
    <mergeCell ref="D86:D88"/>
    <mergeCell ref="E86:E88"/>
    <mergeCell ref="V86:V88"/>
    <mergeCell ref="A105:A107"/>
    <mergeCell ref="B105:B107"/>
    <mergeCell ref="C105:C107"/>
    <mergeCell ref="D105:D107"/>
    <mergeCell ref="E105:E107"/>
    <mergeCell ref="V105:V107"/>
    <mergeCell ref="A89:A92"/>
    <mergeCell ref="B89:B92"/>
    <mergeCell ref="C89:C92"/>
    <mergeCell ref="D89:D92"/>
    <mergeCell ref="E89:E92"/>
    <mergeCell ref="V89:V92"/>
    <mergeCell ref="A93:A97"/>
    <mergeCell ref="B93:B97"/>
    <mergeCell ref="C93:C97"/>
    <mergeCell ref="D93:D97"/>
    <mergeCell ref="E93:E97"/>
    <mergeCell ref="V93:V97"/>
    <mergeCell ref="C118:C122"/>
    <mergeCell ref="D118:D122"/>
    <mergeCell ref="E118:E122"/>
    <mergeCell ref="A98:A100"/>
    <mergeCell ref="B98:B100"/>
    <mergeCell ref="C98:C100"/>
    <mergeCell ref="D98:D100"/>
    <mergeCell ref="E98:E100"/>
    <mergeCell ref="V98:V100"/>
    <mergeCell ref="A101:A104"/>
    <mergeCell ref="B101:B104"/>
    <mergeCell ref="C101:C104"/>
    <mergeCell ref="D101:D104"/>
    <mergeCell ref="E101:E104"/>
    <mergeCell ref="V101:V104"/>
    <mergeCell ref="V114:V117"/>
    <mergeCell ref="A114:A117"/>
    <mergeCell ref="B114:B117"/>
    <mergeCell ref="D114:D117"/>
    <mergeCell ref="E114:E117"/>
    <mergeCell ref="C114:C117"/>
    <mergeCell ref="E108:E113"/>
    <mergeCell ref="D108:D113"/>
    <mergeCell ref="C108:C113"/>
    <mergeCell ref="A123:A125"/>
    <mergeCell ref="B123:B125"/>
    <mergeCell ref="C123:C125"/>
    <mergeCell ref="D123:D125"/>
    <mergeCell ref="E123:E125"/>
    <mergeCell ref="V123:V125"/>
    <mergeCell ref="A126:A130"/>
    <mergeCell ref="B126:B130"/>
    <mergeCell ref="C126:C130"/>
    <mergeCell ref="D126:D130"/>
    <mergeCell ref="E126:E130"/>
    <mergeCell ref="V126:V130"/>
    <mergeCell ref="A131:A135"/>
    <mergeCell ref="B131:B135"/>
    <mergeCell ref="C131:C135"/>
    <mergeCell ref="D131:D135"/>
    <mergeCell ref="E131:E135"/>
    <mergeCell ref="V131:V135"/>
    <mergeCell ref="A136:A140"/>
    <mergeCell ref="B136:B140"/>
    <mergeCell ref="C136:C140"/>
    <mergeCell ref="D136:D140"/>
    <mergeCell ref="E136:E140"/>
    <mergeCell ref="V136:V140"/>
    <mergeCell ref="A141:A145"/>
    <mergeCell ref="B141:B145"/>
    <mergeCell ref="C141:C145"/>
    <mergeCell ref="D141:D145"/>
    <mergeCell ref="E141:E145"/>
    <mergeCell ref="V141:V145"/>
    <mergeCell ref="A146:A150"/>
    <mergeCell ref="B146:B150"/>
    <mergeCell ref="C146:C150"/>
    <mergeCell ref="D146:D150"/>
    <mergeCell ref="E146:E150"/>
    <mergeCell ref="V146:V150"/>
    <mergeCell ref="A151:A155"/>
    <mergeCell ref="B151:B155"/>
    <mergeCell ref="C151:C155"/>
    <mergeCell ref="D151:D155"/>
    <mergeCell ref="E151:E155"/>
    <mergeCell ref="V151:V155"/>
    <mergeCell ref="C156:C160"/>
    <mergeCell ref="D156:D160"/>
    <mergeCell ref="E156:E160"/>
    <mergeCell ref="V156:V160"/>
    <mergeCell ref="A156:A160"/>
    <mergeCell ref="B156:B160"/>
    <mergeCell ref="A161:A165"/>
    <mergeCell ref="B161:B165"/>
    <mergeCell ref="C161:C165"/>
    <mergeCell ref="D161:D165"/>
    <mergeCell ref="E161:E165"/>
    <mergeCell ref="V161:V165"/>
    <mergeCell ref="A166:A170"/>
    <mergeCell ref="B166:B170"/>
    <mergeCell ref="C166:C170"/>
    <mergeCell ref="D166:D170"/>
    <mergeCell ref="E166:E170"/>
    <mergeCell ref="V166:V170"/>
    <mergeCell ref="A171:A175"/>
    <mergeCell ref="B171:B175"/>
    <mergeCell ref="C171:C175"/>
    <mergeCell ref="D171:D175"/>
    <mergeCell ref="E171:E175"/>
    <mergeCell ref="V171:V175"/>
    <mergeCell ref="A176:A180"/>
    <mergeCell ref="B176:B180"/>
    <mergeCell ref="C176:C180"/>
    <mergeCell ref="D176:D180"/>
    <mergeCell ref="E176:E180"/>
    <mergeCell ref="V176:V180"/>
    <mergeCell ref="A181:A185"/>
    <mergeCell ref="B181:B185"/>
    <mergeCell ref="C181:C185"/>
    <mergeCell ref="D181:D185"/>
    <mergeCell ref="E181:E185"/>
    <mergeCell ref="V181:V185"/>
    <mergeCell ref="A186:A190"/>
    <mergeCell ref="B186:B190"/>
    <mergeCell ref="D186:D190"/>
    <mergeCell ref="E186:E190"/>
    <mergeCell ref="V186:V190"/>
    <mergeCell ref="A191:A195"/>
    <mergeCell ref="B191:B195"/>
    <mergeCell ref="D191:D195"/>
    <mergeCell ref="E191:E195"/>
    <mergeCell ref="V191:V195"/>
    <mergeCell ref="C186:C190"/>
    <mergeCell ref="C191:C195"/>
    <mergeCell ref="A196:A200"/>
    <mergeCell ref="B196:B200"/>
    <mergeCell ref="C196:C200"/>
    <mergeCell ref="D196:D200"/>
    <mergeCell ref="E196:E200"/>
    <mergeCell ref="V196:V200"/>
    <mergeCell ref="A201:A205"/>
    <mergeCell ref="B201:B205"/>
    <mergeCell ref="C201:C205"/>
    <mergeCell ref="D201:D205"/>
    <mergeCell ref="E201:E205"/>
    <mergeCell ref="V201:V205"/>
    <mergeCell ref="A211:A215"/>
    <mergeCell ref="B211:B215"/>
    <mergeCell ref="C211:C215"/>
    <mergeCell ref="D211:D215"/>
    <mergeCell ref="E211:E215"/>
    <mergeCell ref="V211:V215"/>
    <mergeCell ref="E206:E210"/>
    <mergeCell ref="D206:D210"/>
    <mergeCell ref="C206:C210"/>
    <mergeCell ref="B206:B210"/>
    <mergeCell ref="A206:A210"/>
    <mergeCell ref="V206:V210"/>
    <mergeCell ref="A216:A220"/>
    <mergeCell ref="B216:B220"/>
    <mergeCell ref="C216:C220"/>
    <mergeCell ref="D216:D220"/>
    <mergeCell ref="E216:E220"/>
    <mergeCell ref="V216:V220"/>
    <mergeCell ref="A221:A225"/>
    <mergeCell ref="B221:B225"/>
    <mergeCell ref="C221:C225"/>
    <mergeCell ref="D221:D225"/>
    <mergeCell ref="E221:E225"/>
    <mergeCell ref="V221:V225"/>
    <mergeCell ref="A226:A230"/>
    <mergeCell ref="B226:B230"/>
    <mergeCell ref="C226:C230"/>
    <mergeCell ref="D226:D230"/>
    <mergeCell ref="E226:E230"/>
    <mergeCell ref="V226:V230"/>
    <mergeCell ref="A231:A235"/>
    <mergeCell ref="B231:B235"/>
    <mergeCell ref="C231:C235"/>
    <mergeCell ref="D231:D235"/>
    <mergeCell ref="E231:E235"/>
    <mergeCell ref="V231:V235"/>
    <mergeCell ref="A236:A239"/>
    <mergeCell ref="B236:B239"/>
    <mergeCell ref="C236:C239"/>
    <mergeCell ref="D236:D239"/>
    <mergeCell ref="E236:E239"/>
    <mergeCell ref="V236:V239"/>
    <mergeCell ref="A240:A244"/>
    <mergeCell ref="B240:B244"/>
    <mergeCell ref="C240:C244"/>
    <mergeCell ref="D240:D244"/>
    <mergeCell ref="E240:E244"/>
    <mergeCell ref="V240:V244"/>
    <mergeCell ref="A245:A249"/>
    <mergeCell ref="B245:B249"/>
    <mergeCell ref="C245:C249"/>
    <mergeCell ref="D245:D249"/>
    <mergeCell ref="E245:E249"/>
    <mergeCell ref="V245:V249"/>
    <mergeCell ref="A250:A254"/>
    <mergeCell ref="B250:B254"/>
    <mergeCell ref="C250:C254"/>
    <mergeCell ref="D250:D254"/>
    <mergeCell ref="E250:E254"/>
    <mergeCell ref="V250:V254"/>
    <mergeCell ref="E274:E278"/>
    <mergeCell ref="V274:V278"/>
    <mergeCell ref="A255:A259"/>
    <mergeCell ref="B255:B259"/>
    <mergeCell ref="C255:C259"/>
    <mergeCell ref="D255:D259"/>
    <mergeCell ref="E255:E259"/>
    <mergeCell ref="V255:V259"/>
    <mergeCell ref="A260:A264"/>
    <mergeCell ref="B260:B264"/>
    <mergeCell ref="C260:C264"/>
    <mergeCell ref="D260:D264"/>
    <mergeCell ref="E260:E264"/>
    <mergeCell ref="V260:V264"/>
    <mergeCell ref="A265:A269"/>
    <mergeCell ref="B265:B269"/>
    <mergeCell ref="C265:C269"/>
    <mergeCell ref="D265:D269"/>
    <mergeCell ref="E270:E273"/>
    <mergeCell ref="V270:V273"/>
    <mergeCell ref="A274:A278"/>
    <mergeCell ref="B274:B278"/>
    <mergeCell ref="C274:C278"/>
    <mergeCell ref="D274:D278"/>
    <mergeCell ref="A279:A283"/>
    <mergeCell ref="B279:B283"/>
    <mergeCell ref="C279:C283"/>
    <mergeCell ref="D279:D283"/>
    <mergeCell ref="E279:E283"/>
    <mergeCell ref="V279:V283"/>
    <mergeCell ref="A284:A287"/>
    <mergeCell ref="B284:B287"/>
    <mergeCell ref="C284:C287"/>
    <mergeCell ref="D284:D287"/>
    <mergeCell ref="E284:E287"/>
    <mergeCell ref="V284:V287"/>
    <mergeCell ref="A311:A315"/>
    <mergeCell ref="B311:B315"/>
    <mergeCell ref="C311:C315"/>
    <mergeCell ref="D311:D315"/>
    <mergeCell ref="E311:E315"/>
    <mergeCell ref="V311:V315"/>
    <mergeCell ref="E265:E269"/>
    <mergeCell ref="V265:V269"/>
    <mergeCell ref="A292:A295"/>
    <mergeCell ref="B292:B295"/>
    <mergeCell ref="C292:C295"/>
    <mergeCell ref="D292:D295"/>
    <mergeCell ref="E292:E295"/>
    <mergeCell ref="V292:V295"/>
    <mergeCell ref="A296:A300"/>
    <mergeCell ref="B296:B300"/>
    <mergeCell ref="C296:C300"/>
    <mergeCell ref="D296:D300"/>
    <mergeCell ref="E296:E300"/>
    <mergeCell ref="V296:V300"/>
    <mergeCell ref="A270:A273"/>
    <mergeCell ref="B270:B273"/>
    <mergeCell ref="C270:C273"/>
    <mergeCell ref="D270:D273"/>
    <mergeCell ref="A326:A330"/>
    <mergeCell ref="B326:B330"/>
    <mergeCell ref="C326:C330"/>
    <mergeCell ref="D326:D330"/>
    <mergeCell ref="E326:E330"/>
    <mergeCell ref="V326:V330"/>
    <mergeCell ref="A316:A320"/>
    <mergeCell ref="B316:B320"/>
    <mergeCell ref="C316:C320"/>
    <mergeCell ref="D316:D320"/>
    <mergeCell ref="E316:E320"/>
    <mergeCell ref="V316:V320"/>
    <mergeCell ref="A321:A325"/>
    <mergeCell ref="B321:B325"/>
    <mergeCell ref="C321:C325"/>
    <mergeCell ref="D321:D325"/>
    <mergeCell ref="E321:E325"/>
    <mergeCell ref="V321:V325"/>
    <mergeCell ref="A331:A335"/>
    <mergeCell ref="B331:B335"/>
    <mergeCell ref="C331:C335"/>
    <mergeCell ref="D331:D335"/>
    <mergeCell ref="E331:E335"/>
    <mergeCell ref="V331:V335"/>
    <mergeCell ref="A336:A340"/>
    <mergeCell ref="B336:B340"/>
    <mergeCell ref="C336:C340"/>
    <mergeCell ref="D336:D340"/>
    <mergeCell ref="E336:E340"/>
    <mergeCell ref="V336:V340"/>
    <mergeCell ref="A341:A345"/>
    <mergeCell ref="B341:B345"/>
    <mergeCell ref="C341:C345"/>
    <mergeCell ref="D341:D345"/>
    <mergeCell ref="E341:E345"/>
    <mergeCell ref="V341:V345"/>
    <mergeCell ref="A346:A349"/>
    <mergeCell ref="B346:B349"/>
    <mergeCell ref="C346:C349"/>
    <mergeCell ref="D346:D349"/>
    <mergeCell ref="E346:E349"/>
    <mergeCell ref="V346:V349"/>
    <mergeCell ref="V360:V364"/>
    <mergeCell ref="A365:A369"/>
    <mergeCell ref="B365:B369"/>
    <mergeCell ref="C365:C369"/>
    <mergeCell ref="D365:D369"/>
    <mergeCell ref="E365:E369"/>
    <mergeCell ref="V365:V369"/>
    <mergeCell ref="D350:D354"/>
    <mergeCell ref="E350:E354"/>
    <mergeCell ref="V350:V354"/>
    <mergeCell ref="A355:A359"/>
    <mergeCell ref="B355:B359"/>
    <mergeCell ref="C355:C359"/>
    <mergeCell ref="D355:D359"/>
    <mergeCell ref="E355:E359"/>
    <mergeCell ref="V355:V359"/>
    <mergeCell ref="A481:D481"/>
    <mergeCell ref="A350:A354"/>
    <mergeCell ref="B350:B354"/>
    <mergeCell ref="C350:C354"/>
    <mergeCell ref="A390:A394"/>
    <mergeCell ref="B390:B394"/>
    <mergeCell ref="C390:C394"/>
    <mergeCell ref="D390:D394"/>
    <mergeCell ref="E390:E394"/>
    <mergeCell ref="A380:A384"/>
    <mergeCell ref="B380:B384"/>
    <mergeCell ref="A370:A374"/>
    <mergeCell ref="B370:B374"/>
    <mergeCell ref="C370:C374"/>
    <mergeCell ref="D370:D374"/>
    <mergeCell ref="E370:E374"/>
    <mergeCell ref="A385:A389"/>
    <mergeCell ref="B385:B389"/>
    <mergeCell ref="C385:C389"/>
    <mergeCell ref="D385:D389"/>
    <mergeCell ref="E385:E389"/>
    <mergeCell ref="A375:A379"/>
    <mergeCell ref="B375:B379"/>
    <mergeCell ref="C375:C379"/>
    <mergeCell ref="V76:V79"/>
    <mergeCell ref="V431:V435"/>
    <mergeCell ref="V118:V122"/>
    <mergeCell ref="V108:V113"/>
    <mergeCell ref="A118:A122"/>
    <mergeCell ref="B118:B122"/>
    <mergeCell ref="A108:A113"/>
    <mergeCell ref="B108:B113"/>
    <mergeCell ref="V68:V71"/>
    <mergeCell ref="V390:V394"/>
    <mergeCell ref="V370:V374"/>
    <mergeCell ref="V385:V389"/>
    <mergeCell ref="D375:D379"/>
    <mergeCell ref="E375:E379"/>
    <mergeCell ref="V375:V379"/>
    <mergeCell ref="C380:C384"/>
    <mergeCell ref="D380:D384"/>
    <mergeCell ref="E380:E384"/>
    <mergeCell ref="V380:V384"/>
    <mergeCell ref="A360:A364"/>
    <mergeCell ref="B360:B364"/>
    <mergeCell ref="C360:C364"/>
    <mergeCell ref="D360:D364"/>
    <mergeCell ref="E360:E364"/>
  </mergeCells>
  <printOptions horizontalCentered="1"/>
  <pageMargins left="0.3" right="0.34" top="0.31496062992125984" bottom="0.32" header="0.31496062992125984" footer="0.27559055118110237"/>
  <pageSetup paperSize="10000" scale="90" orientation="landscape" r:id="rId1"/>
  <headerFooter>
    <oddHeader>&amp;R&amp;"Arial,Normal"Página &amp;P de &amp;N</oddHeader>
  </headerFooter>
  <ignoredErrors>
    <ignoredError sqref="A83 T28 T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Gloria Benitez</cp:lastModifiedBy>
  <cp:lastPrinted>2024-01-31T19:41:45Z</cp:lastPrinted>
  <dcterms:created xsi:type="dcterms:W3CDTF">2022-01-10T14:56:20Z</dcterms:created>
  <dcterms:modified xsi:type="dcterms:W3CDTF">2024-02-02T17:04:05Z</dcterms:modified>
</cp:coreProperties>
</file>